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X:\保険本部\保険本部（共通）\営業２部１課（共用）\団体保険\i-deer\（2025）\(02)募集用ツール\●保険料試算Excel\03)採用モデル\"/>
    </mc:Choice>
  </mc:AlternateContent>
  <xr:revisionPtr revIDLastSave="0" documentId="13_ncr:1_{98A42221-A50A-46F9-B68A-51FDB535949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保険料試算シート" sheetId="30" r:id="rId1"/>
    <sheet name="【ご参考】プランおよびオプションのセット番号一覧" sheetId="32" r:id="rId2"/>
    <sheet name="保険料Data" sheetId="31" state="hidden" r:id="rId3"/>
  </sheets>
  <definedNames>
    <definedName name="_xlnm.Print_Area" localSheetId="0">保険料試算シート!$A$1:$S$24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" i="30" l="1"/>
  <c r="L6" i="30" s="1"/>
  <c r="F7" i="30"/>
  <c r="L7" i="30" s="1"/>
  <c r="F8" i="30"/>
  <c r="F9" i="30"/>
  <c r="F10" i="30"/>
  <c r="H10" i="30" s="1"/>
  <c r="F11" i="30"/>
  <c r="H11" i="30" s="1"/>
  <c r="F12" i="30"/>
  <c r="F13" i="30"/>
  <c r="J13" i="30" s="1"/>
  <c r="F14" i="30"/>
  <c r="L14" i="30" s="1"/>
  <c r="F15" i="30"/>
  <c r="L15" i="30" s="1"/>
  <c r="F16" i="30"/>
  <c r="F17" i="30"/>
  <c r="F18" i="30"/>
  <c r="H18" i="30" s="1"/>
  <c r="F19" i="30"/>
  <c r="H19" i="30" s="1"/>
  <c r="H8" i="30"/>
  <c r="H9" i="30"/>
  <c r="H12" i="30"/>
  <c r="H13" i="30"/>
  <c r="H16" i="30"/>
  <c r="H17" i="30"/>
  <c r="J8" i="30"/>
  <c r="J9" i="30"/>
  <c r="J10" i="30"/>
  <c r="J11" i="30"/>
  <c r="J12" i="30"/>
  <c r="J16" i="30"/>
  <c r="J17" i="30"/>
  <c r="J18" i="30"/>
  <c r="J19" i="30"/>
  <c r="L8" i="30"/>
  <c r="L9" i="30"/>
  <c r="L12" i="30"/>
  <c r="L13" i="30"/>
  <c r="L16" i="30"/>
  <c r="L17" i="30"/>
  <c r="N6" i="30"/>
  <c r="N7" i="30"/>
  <c r="N8" i="30"/>
  <c r="N9" i="30"/>
  <c r="N10" i="30"/>
  <c r="N11" i="30"/>
  <c r="N12" i="30"/>
  <c r="N13" i="30"/>
  <c r="N14" i="30"/>
  <c r="N15" i="30"/>
  <c r="N16" i="30"/>
  <c r="N17" i="30"/>
  <c r="N18" i="30"/>
  <c r="N19" i="30"/>
  <c r="P8" i="30"/>
  <c r="P9" i="30"/>
  <c r="P12" i="30"/>
  <c r="P13" i="30"/>
  <c r="P16" i="30"/>
  <c r="P17" i="30"/>
  <c r="R8" i="30"/>
  <c r="R9" i="30"/>
  <c r="R10" i="30"/>
  <c r="R11" i="30"/>
  <c r="R12" i="30"/>
  <c r="R16" i="30"/>
  <c r="R17" i="30"/>
  <c r="R18" i="30"/>
  <c r="R19" i="30"/>
  <c r="C7" i="30"/>
  <c r="U6" i="30" a="1"/>
  <c r="U6" i="30" s="1"/>
  <c r="U7" i="30" a="1"/>
  <c r="U7" i="30" s="1"/>
  <c r="U8" i="30" a="1"/>
  <c r="U8" i="30"/>
  <c r="U9" i="30" a="1"/>
  <c r="U9" i="30"/>
  <c r="U10" i="30" a="1"/>
  <c r="U10" i="30" s="1"/>
  <c r="U11" i="30" a="1"/>
  <c r="U11" i="30" s="1"/>
  <c r="U12" i="30" a="1"/>
  <c r="U12" i="30"/>
  <c r="U13" i="30" a="1"/>
  <c r="U13" i="30" s="1"/>
  <c r="U14" i="30" a="1"/>
  <c r="U14" i="30" s="1"/>
  <c r="U15" i="30" a="1"/>
  <c r="U15" i="30" s="1"/>
  <c r="U16" i="30" a="1"/>
  <c r="U16" i="30" s="1"/>
  <c r="U17" i="30" a="1"/>
  <c r="U17" i="30" s="1"/>
  <c r="U18" i="30" a="1"/>
  <c r="U18" i="30" s="1"/>
  <c r="U19" i="30" a="1"/>
  <c r="U19" i="30" s="1"/>
  <c r="P15" i="30" l="1"/>
  <c r="P7" i="30"/>
  <c r="L19" i="30"/>
  <c r="L11" i="30"/>
  <c r="H15" i="30"/>
  <c r="H7" i="30"/>
  <c r="P14" i="30"/>
  <c r="P6" i="30"/>
  <c r="L18" i="30"/>
  <c r="L10" i="30"/>
  <c r="H14" i="30"/>
  <c r="H6" i="30"/>
  <c r="R15" i="30"/>
  <c r="R7" i="30"/>
  <c r="J15" i="30"/>
  <c r="J7" i="30"/>
  <c r="R6" i="30"/>
  <c r="R13" i="30"/>
  <c r="P19" i="30"/>
  <c r="P11" i="30"/>
  <c r="R14" i="30"/>
  <c r="J14" i="30"/>
  <c r="J6" i="30"/>
  <c r="P18" i="30"/>
  <c r="P10" i="30"/>
  <c r="C4" i="30"/>
  <c r="S10" i="30" l="1"/>
  <c r="S14" i="30"/>
  <c r="S11" i="30" l="1"/>
  <c r="S9" i="30"/>
  <c r="S8" i="30"/>
  <c r="S7" i="30"/>
  <c r="S19" i="30"/>
  <c r="S18" i="30"/>
  <c r="S13" i="30"/>
  <c r="S17" i="30"/>
  <c r="S16" i="30"/>
  <c r="S15" i="30"/>
  <c r="S12" i="30"/>
  <c r="C14" i="30"/>
  <c r="C15" i="30"/>
  <c r="C16" i="30"/>
  <c r="C17" i="30"/>
  <c r="C18" i="30"/>
  <c r="C19" i="30"/>
  <c r="C8" i="30"/>
  <c r="C9" i="30"/>
  <c r="C10" i="30"/>
  <c r="C11" i="30"/>
  <c r="C12" i="30"/>
  <c r="C13" i="30"/>
  <c r="A2" i="30"/>
  <c r="C6" i="30"/>
  <c r="C5" i="30"/>
  <c r="U5" i="30" s="1" a="1"/>
  <c r="U5" i="30" s="1"/>
  <c r="F5" i="30" l="1"/>
  <c r="R5" i="30" s="1"/>
  <c r="P5" i="30"/>
  <c r="H5" i="30"/>
  <c r="J5" i="30"/>
  <c r="S6" i="30"/>
  <c r="L5" i="30" l="1"/>
  <c r="N5" i="30"/>
  <c r="S5" i="30"/>
  <c r="S20" i="30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原　裕道</author>
  </authors>
  <commentList>
    <comment ref="B4" authorId="0" shapeId="0" xr:uid="{AA174661-6B4F-4D79-974E-FFFC69E34B09}">
      <text>
        <r>
          <rPr>
            <b/>
            <sz val="9"/>
            <color indexed="81"/>
            <rFont val="MS P ゴシック"/>
            <family val="3"/>
            <charset val="128"/>
          </rPr>
          <t>生年月日（西暦yyyy/mm/dd）を入力してください</t>
        </r>
      </text>
    </comment>
    <comment ref="D4" authorId="0" shapeId="0" xr:uid="{C7CEB9CB-9780-4664-AD83-6EA8BA701463}">
      <text>
        <r>
          <rPr>
            <b/>
            <sz val="9"/>
            <color indexed="81"/>
            <rFont val="MS P ゴシック"/>
            <family val="3"/>
            <charset val="128"/>
          </rPr>
          <t>ご加入希望プランを選択ください</t>
        </r>
      </text>
    </comment>
    <comment ref="E4" authorId="0" shapeId="0" xr:uid="{98756D40-6731-402E-AD64-0DFCF40F9F93}">
      <text>
        <r>
          <rPr>
            <b/>
            <sz val="9"/>
            <color indexed="81"/>
            <rFont val="MS P ゴシック"/>
            <family val="3"/>
            <charset val="128"/>
          </rPr>
          <t>ご加入希望口数を選択ください</t>
        </r>
      </text>
    </comment>
    <comment ref="G4" authorId="0" shapeId="0" xr:uid="{1F6F6350-F193-4D0F-8B70-688502A11512}">
      <text>
        <r>
          <rPr>
            <b/>
            <sz val="9"/>
            <color indexed="81"/>
            <rFont val="MS P ゴシック"/>
            <family val="3"/>
            <charset val="128"/>
          </rPr>
          <t>（ご選択プランSC,SA,SSのいずれかを選択された場合）ご希望のオプションがあれば選択ください</t>
        </r>
      </text>
    </comment>
    <comment ref="I4" authorId="0" shapeId="0" xr:uid="{7C410790-EA1D-4CC3-AC82-B00C357E2B53}">
      <text>
        <r>
          <rPr>
            <b/>
            <sz val="9"/>
            <color indexed="81"/>
            <rFont val="MS P ゴシック"/>
            <family val="3"/>
            <charset val="128"/>
          </rPr>
          <t>（ご選択プランSC,SA,SSのいずれかを選択された場合）ご希望のオプションがあれば選択ください</t>
        </r>
      </text>
    </comment>
    <comment ref="K4" authorId="0" shapeId="0" xr:uid="{01AF30E5-4B35-4D85-9E3B-627049471B10}">
      <text>
        <r>
          <rPr>
            <b/>
            <sz val="9"/>
            <color indexed="81"/>
            <rFont val="MS P ゴシック"/>
            <family val="3"/>
            <charset val="128"/>
          </rPr>
          <t>（ご選択プランSC,SA,SSのいずれかを選択された場合）ご希望のオプションがあれば選択ください</t>
        </r>
      </text>
    </comment>
    <comment ref="M4" authorId="0" shapeId="0" xr:uid="{B454D202-5DAC-4659-A618-BD6C3C5FBECB}">
      <text>
        <r>
          <rPr>
            <b/>
            <sz val="9"/>
            <color indexed="81"/>
            <rFont val="MS P ゴシック"/>
            <family val="3"/>
            <charset val="128"/>
          </rPr>
          <t>（ご選択プランSC,SA,SSのいずれかを選択された場合）ご希望のオプションがあれば選択ください</t>
        </r>
      </text>
    </comment>
    <comment ref="O4" authorId="0" shapeId="0" xr:uid="{95B23C9F-2CBD-4DA6-97D3-E4A2F67FFEB4}">
      <text>
        <r>
          <rPr>
            <b/>
            <sz val="9"/>
            <color indexed="81"/>
            <rFont val="MS P ゴシック"/>
            <family val="3"/>
            <charset val="128"/>
          </rPr>
          <t>（ご選択プランSC,SA,SSのいずれかを選択された場合）ご希望のオプションがあれば選択ください</t>
        </r>
      </text>
    </comment>
    <comment ref="Q4" authorId="0" shapeId="0" xr:uid="{AEBB3E9F-F8F3-4FF4-9872-2DC5324DAEAD}">
      <text>
        <r>
          <rPr>
            <b/>
            <sz val="9"/>
            <color indexed="81"/>
            <rFont val="MS P ゴシック"/>
            <family val="3"/>
            <charset val="128"/>
          </rPr>
          <t>（ご選択プランSC,SA,SSのいずれかを選択された場合）ご希望のオプションがあれば選択ください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<sst xmlns="http://schemas.openxmlformats.org/spreadsheetml/2006/main" count="237" uniqueCount="216">
  <si>
    <t>SC</t>
    <phoneticPr fontId="1"/>
  </si>
  <si>
    <t>口数</t>
    <rPh sb="0" eb="2">
      <t>クチスウ</t>
    </rPh>
    <phoneticPr fontId="1"/>
  </si>
  <si>
    <t>ｵﾌﾟｼｮﾝ1</t>
    <phoneticPr fontId="1"/>
  </si>
  <si>
    <t>ｵﾌﾟｼｮﾝ2</t>
    <phoneticPr fontId="1"/>
  </si>
  <si>
    <t>ｵﾌﾟｼｮﾝ3</t>
    <phoneticPr fontId="1"/>
  </si>
  <si>
    <t>ｵﾌﾟｼｮﾝ4</t>
    <phoneticPr fontId="1"/>
  </si>
  <si>
    <t>ｵﾌﾟｼｮﾝ5</t>
    <phoneticPr fontId="1"/>
  </si>
  <si>
    <t>ｵﾌﾟｼｮﾝ6</t>
    <phoneticPr fontId="1"/>
  </si>
  <si>
    <t>保険料（円）</t>
    <rPh sb="0" eb="3">
      <t>ホケンリョウ</t>
    </rPh>
    <rPh sb="4" eb="5">
      <t>エン</t>
    </rPh>
    <phoneticPr fontId="1"/>
  </si>
  <si>
    <t>SA</t>
  </si>
  <si>
    <t>SS</t>
  </si>
  <si>
    <t>SC_5-9</t>
  </si>
  <si>
    <t>SC_10-14</t>
  </si>
  <si>
    <t>SC_15-19</t>
  </si>
  <si>
    <t>SC_20-24</t>
  </si>
  <si>
    <t>SC_25-29</t>
  </si>
  <si>
    <t>SC_30-34</t>
  </si>
  <si>
    <t>SC_35-39</t>
  </si>
  <si>
    <t>SC_40-44</t>
  </si>
  <si>
    <t>SC_45-49</t>
  </si>
  <si>
    <t>SC_50-54</t>
  </si>
  <si>
    <t>SC_55-59</t>
  </si>
  <si>
    <t>SC_60-64</t>
  </si>
  <si>
    <t>SC_65-69</t>
  </si>
  <si>
    <t>SC_70-74</t>
  </si>
  <si>
    <t>SC_75-79</t>
  </si>
  <si>
    <t>SC_80-84</t>
  </si>
  <si>
    <t>SC_85-89</t>
  </si>
  <si>
    <t>71_5-9</t>
    <phoneticPr fontId="1"/>
  </si>
  <si>
    <t>71_10-14</t>
    <phoneticPr fontId="1"/>
  </si>
  <si>
    <t>71_15-19</t>
    <phoneticPr fontId="1"/>
  </si>
  <si>
    <t>71_20-24</t>
    <phoneticPr fontId="1"/>
  </si>
  <si>
    <t>71_25-29</t>
    <phoneticPr fontId="1"/>
  </si>
  <si>
    <t>71_30-34</t>
    <phoneticPr fontId="1"/>
  </si>
  <si>
    <t>71_35-39</t>
    <phoneticPr fontId="1"/>
  </si>
  <si>
    <t>71_40-44</t>
    <phoneticPr fontId="1"/>
  </si>
  <si>
    <t>71_45-49</t>
    <phoneticPr fontId="1"/>
  </si>
  <si>
    <t>71_50-54</t>
    <phoneticPr fontId="1"/>
  </si>
  <si>
    <t>71_55-59</t>
    <phoneticPr fontId="1"/>
  </si>
  <si>
    <t>71_60-64</t>
    <phoneticPr fontId="1"/>
  </si>
  <si>
    <t>71_65-69</t>
    <phoneticPr fontId="1"/>
  </si>
  <si>
    <t>71_70-74</t>
    <phoneticPr fontId="1"/>
  </si>
  <si>
    <t>71_75-79</t>
    <phoneticPr fontId="1"/>
  </si>
  <si>
    <t>71_80-84</t>
    <phoneticPr fontId="1"/>
  </si>
  <si>
    <t>71_85-89</t>
    <phoneticPr fontId="1"/>
  </si>
  <si>
    <t>FS1</t>
  </si>
  <si>
    <t>FS2</t>
  </si>
  <si>
    <t>FS3</t>
  </si>
  <si>
    <t>FS4</t>
  </si>
  <si>
    <t>FB1</t>
  </si>
  <si>
    <t>FB2</t>
  </si>
  <si>
    <t>FB3</t>
  </si>
  <si>
    <t>FB4</t>
  </si>
  <si>
    <t>11(011)</t>
  </si>
  <si>
    <t>大区分</t>
    <rPh sb="0" eb="3">
      <t>ダイクブン</t>
    </rPh>
    <phoneticPr fontId="1"/>
  </si>
  <si>
    <t>小区分</t>
    <rPh sb="0" eb="3">
      <t>ショウクブン</t>
    </rPh>
    <phoneticPr fontId="1"/>
  </si>
  <si>
    <t>保険料</t>
    <rPh sb="0" eb="3">
      <t>ホケンリョウ</t>
    </rPh>
    <phoneticPr fontId="1"/>
  </si>
  <si>
    <t>72</t>
    <phoneticPr fontId="1"/>
  </si>
  <si>
    <t>72_5-9</t>
    <phoneticPr fontId="1"/>
  </si>
  <si>
    <t>72_10-14</t>
    <phoneticPr fontId="1"/>
  </si>
  <si>
    <t>72_15-19</t>
    <phoneticPr fontId="1"/>
  </si>
  <si>
    <t>72_20-24</t>
    <phoneticPr fontId="1"/>
  </si>
  <si>
    <t>72_25-29</t>
    <phoneticPr fontId="1"/>
  </si>
  <si>
    <t>72_30-34</t>
    <phoneticPr fontId="1"/>
  </si>
  <si>
    <t>72_35-39</t>
    <phoneticPr fontId="1"/>
  </si>
  <si>
    <t>72_40-44</t>
    <phoneticPr fontId="1"/>
  </si>
  <si>
    <t>72_45-49</t>
    <phoneticPr fontId="1"/>
  </si>
  <si>
    <t>72_50-54</t>
    <phoneticPr fontId="1"/>
  </si>
  <si>
    <t>72_55-59</t>
    <phoneticPr fontId="1"/>
  </si>
  <si>
    <t>72_60-64</t>
    <phoneticPr fontId="1"/>
  </si>
  <si>
    <t>72_65-69</t>
    <phoneticPr fontId="1"/>
  </si>
  <si>
    <t>72_70-74</t>
    <phoneticPr fontId="1"/>
  </si>
  <si>
    <t>72_75-79</t>
    <phoneticPr fontId="1"/>
  </si>
  <si>
    <t>72_80-84</t>
    <phoneticPr fontId="1"/>
  </si>
  <si>
    <t>72_85-89</t>
    <phoneticPr fontId="1"/>
  </si>
  <si>
    <t>81</t>
    <phoneticPr fontId="1"/>
  </si>
  <si>
    <t>81_5-9</t>
    <phoneticPr fontId="1"/>
  </si>
  <si>
    <t>81_10-14</t>
    <phoneticPr fontId="1"/>
  </si>
  <si>
    <t>81_15-19</t>
    <phoneticPr fontId="1"/>
  </si>
  <si>
    <t>81_20-24</t>
    <phoneticPr fontId="1"/>
  </si>
  <si>
    <t>81_25-29</t>
    <phoneticPr fontId="1"/>
  </si>
  <si>
    <t>81_30-34</t>
    <phoneticPr fontId="1"/>
  </si>
  <si>
    <t>81_35-39</t>
    <phoneticPr fontId="1"/>
  </si>
  <si>
    <t>81_40-44</t>
    <phoneticPr fontId="1"/>
  </si>
  <si>
    <t>81_45-49</t>
    <phoneticPr fontId="1"/>
  </si>
  <si>
    <t>81_50-54</t>
    <phoneticPr fontId="1"/>
  </si>
  <si>
    <t>81_55-59</t>
    <phoneticPr fontId="1"/>
  </si>
  <si>
    <t>81_60-64</t>
    <phoneticPr fontId="1"/>
  </si>
  <si>
    <t>81_65-69</t>
    <phoneticPr fontId="1"/>
  </si>
  <si>
    <t>81_70-74</t>
    <phoneticPr fontId="1"/>
  </si>
  <si>
    <t>81_75-79</t>
    <phoneticPr fontId="1"/>
  </si>
  <si>
    <t>81_80-84</t>
    <phoneticPr fontId="1"/>
  </si>
  <si>
    <t>81_85-89</t>
    <phoneticPr fontId="1"/>
  </si>
  <si>
    <t>90</t>
    <phoneticPr fontId="1"/>
  </si>
  <si>
    <t>90_5-9</t>
    <phoneticPr fontId="1"/>
  </si>
  <si>
    <t>90_10-14</t>
    <phoneticPr fontId="1"/>
  </si>
  <si>
    <t>90_15-19</t>
    <phoneticPr fontId="1"/>
  </si>
  <si>
    <t>90_20-24</t>
    <phoneticPr fontId="1"/>
  </si>
  <si>
    <t>90_25-29</t>
    <phoneticPr fontId="1"/>
  </si>
  <si>
    <t>90_30-34</t>
    <phoneticPr fontId="1"/>
  </si>
  <si>
    <t>90_35-39</t>
    <phoneticPr fontId="1"/>
  </si>
  <si>
    <t>90_40-44</t>
    <phoneticPr fontId="1"/>
  </si>
  <si>
    <t>90_45-49</t>
    <phoneticPr fontId="1"/>
  </si>
  <si>
    <t>90_50-54</t>
    <phoneticPr fontId="1"/>
  </si>
  <si>
    <t>90_55-59</t>
    <phoneticPr fontId="1"/>
  </si>
  <si>
    <t>90_60-64</t>
    <phoneticPr fontId="1"/>
  </si>
  <si>
    <t>90_65-69</t>
    <phoneticPr fontId="1"/>
  </si>
  <si>
    <t>90_70-74</t>
    <phoneticPr fontId="1"/>
  </si>
  <si>
    <t>90_75-79</t>
    <phoneticPr fontId="1"/>
  </si>
  <si>
    <t>90_80-84</t>
    <phoneticPr fontId="1"/>
  </si>
  <si>
    <t>90_85-89</t>
    <phoneticPr fontId="1"/>
  </si>
  <si>
    <t>91</t>
    <phoneticPr fontId="1"/>
  </si>
  <si>
    <t>91_5-9</t>
    <phoneticPr fontId="1"/>
  </si>
  <si>
    <t>91_10-14</t>
    <phoneticPr fontId="1"/>
  </si>
  <si>
    <t>91_15-19</t>
    <phoneticPr fontId="1"/>
  </si>
  <si>
    <t>91_20-24</t>
    <phoneticPr fontId="1"/>
  </si>
  <si>
    <t>91_25-29</t>
    <phoneticPr fontId="1"/>
  </si>
  <si>
    <t>91_30-34</t>
    <phoneticPr fontId="1"/>
  </si>
  <si>
    <t>91_35-39</t>
    <phoneticPr fontId="1"/>
  </si>
  <si>
    <t>91_40-44</t>
    <phoneticPr fontId="1"/>
  </si>
  <si>
    <t>91_45-49</t>
    <phoneticPr fontId="1"/>
  </si>
  <si>
    <t>91_50-54</t>
    <phoneticPr fontId="1"/>
  </si>
  <si>
    <t>91_55-59</t>
    <phoneticPr fontId="1"/>
  </si>
  <si>
    <t>91_60-64</t>
    <phoneticPr fontId="1"/>
  </si>
  <si>
    <t>91_65-69</t>
    <phoneticPr fontId="1"/>
  </si>
  <si>
    <t>91_70-74</t>
    <phoneticPr fontId="1"/>
  </si>
  <si>
    <t>91_75-79</t>
    <phoneticPr fontId="1"/>
  </si>
  <si>
    <t>91_80-84</t>
    <phoneticPr fontId="1"/>
  </si>
  <si>
    <t>91_85-89</t>
    <phoneticPr fontId="1"/>
  </si>
  <si>
    <t>102</t>
    <phoneticPr fontId="1"/>
  </si>
  <si>
    <t>102_5-9</t>
    <phoneticPr fontId="1"/>
  </si>
  <si>
    <t>102_10-14</t>
    <phoneticPr fontId="1"/>
  </si>
  <si>
    <t>102_15-19</t>
    <phoneticPr fontId="1"/>
  </si>
  <si>
    <t>102_20-24</t>
    <phoneticPr fontId="1"/>
  </si>
  <si>
    <t>102_25-29</t>
    <phoneticPr fontId="1"/>
  </si>
  <si>
    <t>102_30-34</t>
    <phoneticPr fontId="1"/>
  </si>
  <si>
    <t>102_35-39</t>
    <phoneticPr fontId="1"/>
  </si>
  <si>
    <t>102_40-44</t>
    <phoneticPr fontId="1"/>
  </si>
  <si>
    <t>102_45-49</t>
    <phoneticPr fontId="1"/>
  </si>
  <si>
    <t>102_50-54</t>
    <phoneticPr fontId="1"/>
  </si>
  <si>
    <t>102_55-59</t>
    <phoneticPr fontId="1"/>
  </si>
  <si>
    <t>102_60-64</t>
    <phoneticPr fontId="1"/>
  </si>
  <si>
    <t>102_65-69</t>
    <phoneticPr fontId="1"/>
  </si>
  <si>
    <t>102_70-74</t>
    <phoneticPr fontId="1"/>
  </si>
  <si>
    <t>102_75-79</t>
    <phoneticPr fontId="1"/>
  </si>
  <si>
    <t>102_80-84</t>
    <phoneticPr fontId="1"/>
  </si>
  <si>
    <t>102_85-89</t>
    <phoneticPr fontId="1"/>
  </si>
  <si>
    <t>111</t>
    <phoneticPr fontId="1"/>
  </si>
  <si>
    <t>21(021)</t>
  </si>
  <si>
    <t>22(022)</t>
  </si>
  <si>
    <t>31(031)</t>
  </si>
  <si>
    <t>32(032)</t>
  </si>
  <si>
    <t>33(033)</t>
  </si>
  <si>
    <t>42</t>
  </si>
  <si>
    <t>51(051)</t>
  </si>
  <si>
    <t>52(052)</t>
  </si>
  <si>
    <t>53(053)</t>
  </si>
  <si>
    <t>121(141)</t>
  </si>
  <si>
    <t>131(151)</t>
  </si>
  <si>
    <t>SC_0-4</t>
    <phoneticPr fontId="1"/>
  </si>
  <si>
    <t>71_0-4</t>
    <phoneticPr fontId="1"/>
  </si>
  <si>
    <t>72_0-4</t>
    <phoneticPr fontId="1"/>
  </si>
  <si>
    <t>81_0-4</t>
    <phoneticPr fontId="1"/>
  </si>
  <si>
    <t>90_0-4</t>
    <phoneticPr fontId="1"/>
  </si>
  <si>
    <t>91_0-4</t>
    <phoneticPr fontId="1"/>
  </si>
  <si>
    <t>102_0-4</t>
    <phoneticPr fontId="1"/>
  </si>
  <si>
    <t>ｵﾌﾟｼｮﾝ1
保険料</t>
    <rPh sb="8" eb="11">
      <t>ホケンリョウ</t>
    </rPh>
    <phoneticPr fontId="1"/>
  </si>
  <si>
    <t>プラン
保険料</t>
    <rPh sb="4" eb="7">
      <t>ホケンリョウ</t>
    </rPh>
    <phoneticPr fontId="1"/>
  </si>
  <si>
    <t>ｵﾌﾟｼｮﾝ2
保険料</t>
    <rPh sb="8" eb="11">
      <t>ホケンリョウ</t>
    </rPh>
    <phoneticPr fontId="1"/>
  </si>
  <si>
    <t>ｵﾌﾟｼｮﾝ3
保険料</t>
    <rPh sb="8" eb="11">
      <t>ホケンリョウ</t>
    </rPh>
    <phoneticPr fontId="1"/>
  </si>
  <si>
    <t>ｵﾌﾟｼｮﾝ4
保険料</t>
    <rPh sb="8" eb="11">
      <t>ホケンリョウ</t>
    </rPh>
    <phoneticPr fontId="1"/>
  </si>
  <si>
    <t>ｵﾌﾟｼｮﾝ5
保険料</t>
    <rPh sb="8" eb="11">
      <t>ホケンリョウ</t>
    </rPh>
    <phoneticPr fontId="1"/>
  </si>
  <si>
    <t>ｵﾌﾟｼｮﾝ6
保険料</t>
    <rPh sb="8" eb="11">
      <t>ホケンリョウ</t>
    </rPh>
    <phoneticPr fontId="1"/>
  </si>
  <si>
    <t>合計月額保険料（円）：</t>
    <rPh sb="0" eb="2">
      <t>ゴウケイ</t>
    </rPh>
    <rPh sb="2" eb="4">
      <t>ゲツガク</t>
    </rPh>
    <rPh sb="4" eb="7">
      <t>ホケンリョウ</t>
    </rPh>
    <rPh sb="8" eb="9">
      <t>エン</t>
    </rPh>
    <phoneticPr fontId="1"/>
  </si>
  <si>
    <r>
      <rPr>
        <b/>
        <sz val="14"/>
        <rFont val="ＭＳ ゴシック"/>
        <family val="3"/>
        <charset val="128"/>
      </rPr>
      <t>2025年度</t>
    </r>
    <r>
      <rPr>
        <sz val="14"/>
        <rFont val="ＭＳ ゴシック"/>
        <family val="3"/>
        <charset val="128"/>
      </rPr>
      <t xml:space="preserve"> i-deer新規加入保険料試算シート【現職者団体】</t>
    </r>
    <rPh sb="4" eb="6">
      <t>ネンド</t>
    </rPh>
    <rPh sb="13" eb="15">
      <t>シンキ</t>
    </rPh>
    <rPh sb="15" eb="20">
      <t>カニュウホケンリョウ</t>
    </rPh>
    <rPh sb="20" eb="22">
      <t>シサン</t>
    </rPh>
    <rPh sb="26" eb="28">
      <t>ゲンショク</t>
    </rPh>
    <rPh sb="28" eb="29">
      <t>シャ</t>
    </rPh>
    <rPh sb="29" eb="31">
      <t>ダンタイ</t>
    </rPh>
    <phoneticPr fontId="1"/>
  </si>
  <si>
    <t>生年月日</t>
    <rPh sb="0" eb="4">
      <t>セイネンガッピ</t>
    </rPh>
    <phoneticPr fontId="1"/>
  </si>
  <si>
    <t>◆プランおよびオプションのセット番号一覧</t>
    <phoneticPr fontId="1"/>
  </si>
  <si>
    <t>SC：疾病プラン</t>
  </si>
  <si>
    <t>（注）補償内容等詳細については、パンフレットをご覧ください。</t>
    <rPh sb="1" eb="2">
      <t>チュウ</t>
    </rPh>
    <rPh sb="3" eb="7">
      <t>ホショウナイヨウ</t>
    </rPh>
    <rPh sb="7" eb="8">
      <t>ナド</t>
    </rPh>
    <rPh sb="8" eb="10">
      <t>ショウサイ</t>
    </rPh>
    <rPh sb="24" eb="25">
      <t>ラン</t>
    </rPh>
    <phoneticPr fontId="1"/>
  </si>
  <si>
    <t>＜自由設計プラン＞</t>
  </si>
  <si>
    <t>SA：傷害プラン</t>
  </si>
  <si>
    <t>SS：交通傷害プラン</t>
  </si>
  <si>
    <t>＜ファミリープラン＞</t>
  </si>
  <si>
    <t>FB2：ファミリープラン_家族型(2)</t>
  </si>
  <si>
    <t>FB3：ファミリープラン_家族型(3)</t>
  </si>
  <si>
    <t>FB4：ファミリープラン_家族型(4)</t>
  </si>
  <si>
    <t>FS1：ファミリープラン_夫婦型(1)</t>
  </si>
  <si>
    <t>FS2：ファミリープラン_夫婦型(2)</t>
  </si>
  <si>
    <t>FS3：ファミリープラン_夫婦型(3)</t>
  </si>
  <si>
    <t>FS4：ファミリープラン_夫婦型(4)</t>
  </si>
  <si>
    <t>11(011)：日常生活賠償特約</t>
  </si>
  <si>
    <t>21(021)：受託物賠償責任補償特約（保険金額：10万円）</t>
  </si>
  <si>
    <t>22(022)：受託物賠償責任補償特約（保険金額：30万円）</t>
  </si>
  <si>
    <t>31(031)：携行品損害補償特約（保険金額：10万円）</t>
  </si>
  <si>
    <t>32(032)：携行品損害補償特約（保険金額：20万円）</t>
  </si>
  <si>
    <t>33(033)：携行品損害補償特約（保険金額：30万円）</t>
  </si>
  <si>
    <t>42：傷害による家事代行費用等補償特約</t>
  </si>
  <si>
    <t>51(051)：育英費用補償特約（保険金額：1,000万円）</t>
  </si>
  <si>
    <t>52(052)：育英費用補償特約（保険金額：2,000万円）</t>
  </si>
  <si>
    <t>53(053)：育英費用補償特約（保険金額：3,000万円）</t>
  </si>
  <si>
    <t>121(141)：救援者費用等補償特約</t>
  </si>
  <si>
    <t>131(151)：弁護士費用特約</t>
  </si>
  <si>
    <t>FB1：ファミリープラン_家族型(1)</t>
    <phoneticPr fontId="1"/>
  </si>
  <si>
    <t>（家族型）</t>
    <rPh sb="1" eb="4">
      <t>カゾクガタ</t>
    </rPh>
    <phoneticPr fontId="1"/>
  </si>
  <si>
    <t>（夫婦型）</t>
    <rPh sb="1" eb="4">
      <t>フウフガタ</t>
    </rPh>
    <phoneticPr fontId="1"/>
  </si>
  <si>
    <t>ご希望
プラン</t>
    <rPh sb="1" eb="3">
      <t>キボウ</t>
    </rPh>
    <phoneticPr fontId="1"/>
  </si>
  <si>
    <r>
      <t>61：先進医療費用保険金補償特約（保険金額：500万円）</t>
    </r>
    <r>
      <rPr>
        <sz val="11"/>
        <color rgb="FFFF0000"/>
        <rFont val="ＭＳ ゴシック"/>
        <family val="3"/>
        <charset val="128"/>
      </rPr>
      <t>※</t>
    </r>
    <phoneticPr fontId="1"/>
  </si>
  <si>
    <r>
      <t>62：先進医療費用保険金補償特約（保険金額：1,000万円）</t>
    </r>
    <r>
      <rPr>
        <sz val="11"/>
        <color rgb="FFFF0000"/>
        <rFont val="ＭＳ ゴシック"/>
        <family val="3"/>
        <charset val="128"/>
      </rPr>
      <t>※</t>
    </r>
    <phoneticPr fontId="1"/>
  </si>
  <si>
    <r>
      <t>71：がん診断保険金補償特約（保険金額：50万円）</t>
    </r>
    <r>
      <rPr>
        <sz val="11"/>
        <color rgb="FFFF0000"/>
        <rFont val="ＭＳ ゴシック"/>
        <family val="3"/>
        <charset val="128"/>
      </rPr>
      <t>※</t>
    </r>
    <phoneticPr fontId="1"/>
  </si>
  <si>
    <r>
      <t>72：がん診断保険金補償特約（保険金額：100万円）</t>
    </r>
    <r>
      <rPr>
        <sz val="11"/>
        <color rgb="FFFF0000"/>
        <rFont val="ＭＳ ゴシック"/>
        <family val="3"/>
        <charset val="128"/>
      </rPr>
      <t>※</t>
    </r>
    <phoneticPr fontId="1"/>
  </si>
  <si>
    <r>
      <t xml:space="preserve">＜自由設計プランのオプション＞ </t>
    </r>
    <r>
      <rPr>
        <sz val="9"/>
        <color rgb="FFFF0000"/>
        <rFont val="ＭＳ ゴシック"/>
        <family val="3"/>
        <charset val="128"/>
      </rPr>
      <t>※がついているオプションはSCプランのみセット可</t>
    </r>
    <rPh sb="39" eb="40">
      <t>カ</t>
    </rPh>
    <phoneticPr fontId="1"/>
  </si>
  <si>
    <r>
      <t>81：本人介護一時金支払特約</t>
    </r>
    <r>
      <rPr>
        <sz val="11"/>
        <color rgb="FFFF0000"/>
        <rFont val="ＭＳ ゴシック"/>
        <family val="3"/>
        <charset val="128"/>
      </rPr>
      <t>※</t>
    </r>
    <phoneticPr fontId="1"/>
  </si>
  <si>
    <r>
      <t>90：八大疾病一時金補償特約（保険金額：50万円）</t>
    </r>
    <r>
      <rPr>
        <sz val="11"/>
        <color rgb="FFFF0000"/>
        <rFont val="ＭＳ ゴシック"/>
        <family val="3"/>
        <charset val="128"/>
      </rPr>
      <t>※</t>
    </r>
    <phoneticPr fontId="1"/>
  </si>
  <si>
    <r>
      <t>91：八大疾病一時金補償特約（保険金額：100万円）</t>
    </r>
    <r>
      <rPr>
        <sz val="11"/>
        <color rgb="FFFF0000"/>
        <rFont val="ＭＳ ゴシック"/>
        <family val="3"/>
        <charset val="128"/>
      </rPr>
      <t>※</t>
    </r>
    <phoneticPr fontId="1"/>
  </si>
  <si>
    <r>
      <t>102：疾病による家事代行費用等補償特約</t>
    </r>
    <r>
      <rPr>
        <sz val="11"/>
        <color rgb="FFFF0000"/>
        <rFont val="ＭＳ ゴシック"/>
        <family val="3"/>
        <charset val="128"/>
      </rPr>
      <t>※</t>
    </r>
    <phoneticPr fontId="1"/>
  </si>
  <si>
    <r>
      <t>111：女性形成治療保険金補償特約</t>
    </r>
    <r>
      <rPr>
        <sz val="11"/>
        <color rgb="FFFF0000"/>
        <rFont val="ＭＳ ゴシック"/>
        <family val="3"/>
        <charset val="128"/>
      </rPr>
      <t>※</t>
    </r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</si>
</sst>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/mm/dd"/>
  </numFmts>
  <fonts count="15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9"/>
      <name val="ＭＳ ゴシック"/>
      <family val="3"/>
      <charset val="128"/>
    </font>
    <font>
      <sz val="11"/>
      <color rgb="FF0000FF"/>
      <name val="ＭＳ ゴシック"/>
      <family val="3"/>
      <charset val="128"/>
    </font>
    <font>
      <sz val="10"/>
      <color rgb="FF0000FF"/>
      <name val="ＭＳ ゴシック"/>
      <family val="3"/>
      <charset val="128"/>
    </font>
    <font>
      <sz val="14"/>
      <name val="ＭＳ ゴシック"/>
      <family val="3"/>
      <charset val="128"/>
    </font>
    <font>
      <b/>
      <sz val="14"/>
      <name val="ＭＳ ゴシック"/>
      <family val="3"/>
      <charset val="128"/>
    </font>
    <font>
      <sz val="7"/>
      <name val="ＭＳ ゴシック"/>
      <family val="3"/>
      <charset val="128"/>
    </font>
    <font>
      <b/>
      <sz val="9"/>
      <color indexed="81"/>
      <name val="MS P ゴシック"/>
      <family val="3"/>
      <charset val="128"/>
    </font>
    <font>
      <sz val="11"/>
      <color rgb="FFFF0000"/>
      <name val="ＭＳ ゴシック"/>
      <family val="3"/>
      <charset val="128"/>
    </font>
    <font>
      <b/>
      <sz val="10"/>
      <color rgb="FFFF0000"/>
      <name val="ＭＳ ゴシック"/>
      <family val="3"/>
      <charset val="128"/>
    </font>
    <font>
      <sz val="9"/>
      <color rgb="FFFF0000"/>
      <name val="ＭＳ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</borders>
  <cellStyleXfs count="2">
    <xf numFmtId="0" fontId="0" fillId="0" borderId="0"/>
    <xf numFmtId="38" fontId="2" fillId="0" borderId="0" applyFont="0" applyFill="0" applyBorder="0" applyAlignment="0" applyProtection="0"/>
  </cellStyleXfs>
  <cellXfs count="55">
    <xf numFmtId="0" fontId="0" fillId="0" borderId="0" xfId="0"/>
    <xf numFmtId="0" fontId="3" fillId="0" borderId="0" xfId="0" applyFont="1" applyAlignment="1">
      <alignment shrinkToFit="1"/>
    </xf>
    <xf numFmtId="49" fontId="3" fillId="0" borderId="0" xfId="0" applyNumberFormat="1" applyFont="1" applyAlignment="1">
      <alignment horizontal="center" shrinkToFit="1"/>
    </xf>
    <xf numFmtId="49" fontId="3" fillId="0" borderId="0" xfId="0" applyNumberFormat="1" applyFont="1" applyAlignment="1">
      <alignment shrinkToFit="1"/>
    </xf>
    <xf numFmtId="0" fontId="3" fillId="0" borderId="0" xfId="0" applyFont="1" applyFill="1"/>
    <xf numFmtId="176" fontId="3" fillId="0" borderId="0" xfId="0" applyNumberFormat="1" applyFont="1" applyFill="1" applyAlignment="1">
      <alignment horizontal="center"/>
    </xf>
    <xf numFmtId="0" fontId="3" fillId="0" borderId="0" xfId="0" applyFont="1" applyFill="1" applyAlignment="1">
      <alignment vertical="center"/>
    </xf>
    <xf numFmtId="176" fontId="6" fillId="0" borderId="0" xfId="0" applyNumberFormat="1" applyFont="1" applyFill="1" applyAlignment="1" applyProtection="1">
      <alignment horizontal="center"/>
      <protection locked="0"/>
    </xf>
    <xf numFmtId="0" fontId="6" fillId="0" borderId="0" xfId="0" applyFont="1" applyFill="1" applyAlignment="1" applyProtection="1">
      <alignment horizontal="center"/>
      <protection locked="0"/>
    </xf>
    <xf numFmtId="176" fontId="6" fillId="0" borderId="0" xfId="0" applyNumberFormat="1" applyFont="1" applyFill="1" applyAlignment="1" applyProtection="1">
      <alignment horizontal="center"/>
    </xf>
    <xf numFmtId="0" fontId="6" fillId="0" borderId="0" xfId="0" applyFont="1" applyFill="1" applyAlignment="1" applyProtection="1">
      <alignment horizontal="center"/>
    </xf>
    <xf numFmtId="38" fontId="3" fillId="0" borderId="0" xfId="0" applyNumberFormat="1" applyFont="1" applyFill="1"/>
    <xf numFmtId="38" fontId="3" fillId="0" borderId="0" xfId="0" applyNumberFormat="1" applyFont="1" applyFill="1" applyAlignment="1"/>
    <xf numFmtId="0" fontId="8" fillId="0" borderId="0" xfId="0" applyFont="1" applyFill="1"/>
    <xf numFmtId="0" fontId="3" fillId="0" borderId="1" xfId="0" applyFont="1" applyFill="1" applyBorder="1" applyAlignment="1">
      <alignment vertical="center"/>
    </xf>
    <xf numFmtId="176" fontId="7" fillId="2" borderId="1" xfId="0" applyNumberFormat="1" applyFont="1" applyFill="1" applyBorder="1" applyAlignment="1" applyProtection="1">
      <alignment horizontal="center" vertical="center" wrapText="1" shrinkToFit="1"/>
    </xf>
    <xf numFmtId="0" fontId="7" fillId="2" borderId="1" xfId="0" applyFont="1" applyFill="1" applyBorder="1" applyAlignment="1" applyProtection="1">
      <alignment horizontal="center" vertical="center" wrapText="1" shrinkToFit="1"/>
    </xf>
    <xf numFmtId="0" fontId="7" fillId="2" borderId="1" xfId="0" applyFont="1" applyFill="1" applyBorder="1" applyAlignment="1" applyProtection="1">
      <alignment horizontal="center" vertical="center" shrinkToFit="1"/>
    </xf>
    <xf numFmtId="38" fontId="4" fillId="0" borderId="1" xfId="0" applyNumberFormat="1" applyFont="1" applyFill="1" applyBorder="1" applyAlignment="1">
      <alignment horizontal="center" vertical="center" wrapText="1" shrinkToFit="1"/>
    </xf>
    <xf numFmtId="38" fontId="5" fillId="0" borderId="1" xfId="0" applyNumberFormat="1" applyFont="1" applyFill="1" applyBorder="1" applyAlignment="1">
      <alignment horizontal="center" vertical="center" wrapText="1" shrinkToFit="1"/>
    </xf>
    <xf numFmtId="38" fontId="3" fillId="0" borderId="1" xfId="0" applyNumberFormat="1" applyFont="1" applyFill="1" applyBorder="1" applyAlignment="1">
      <alignment horizontal="center" vertical="center"/>
    </xf>
    <xf numFmtId="176" fontId="6" fillId="2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  <protection locked="0"/>
    </xf>
    <xf numFmtId="38" fontId="3" fillId="0" borderId="1" xfId="0" applyNumberFormat="1" applyFont="1" applyFill="1" applyBorder="1" applyAlignment="1">
      <alignment vertical="center"/>
    </xf>
    <xf numFmtId="38" fontId="3" fillId="0" borderId="0" xfId="0" applyNumberFormat="1" applyFont="1" applyFill="1" applyAlignment="1">
      <alignment horizontal="right" vertical="center"/>
    </xf>
    <xf numFmtId="38" fontId="3" fillId="0" borderId="2" xfId="0" applyNumberFormat="1" applyFont="1" applyFill="1" applyBorder="1" applyAlignment="1">
      <alignment vertical="center"/>
    </xf>
    <xf numFmtId="38" fontId="6" fillId="0" borderId="0" xfId="0" applyNumberFormat="1" applyFont="1" applyAlignment="1">
      <alignment shrinkToFit="1"/>
    </xf>
    <xf numFmtId="38" fontId="3" fillId="0" borderId="0" xfId="0" applyNumberFormat="1" applyFont="1" applyAlignment="1">
      <alignment horizontal="center" shrinkToFit="1"/>
    </xf>
    <xf numFmtId="0" fontId="10" fillId="0" borderId="1" xfId="0" applyNumberFormat="1" applyFont="1" applyFill="1" applyBorder="1" applyAlignment="1">
      <alignment horizontal="center" vertical="center" wrapText="1"/>
    </xf>
    <xf numFmtId="0" fontId="3" fillId="3" borderId="0" xfId="0" applyFont="1" applyFill="1"/>
    <xf numFmtId="0" fontId="3" fillId="3" borderId="3" xfId="0" applyFont="1" applyFill="1" applyBorder="1"/>
    <xf numFmtId="0" fontId="3" fillId="3" borderId="4" xfId="0" applyFont="1" applyFill="1" applyBorder="1"/>
    <xf numFmtId="0" fontId="3" fillId="3" borderId="5" xfId="0" applyFont="1" applyFill="1" applyBorder="1"/>
    <xf numFmtId="0" fontId="3" fillId="3" borderId="6" xfId="0" applyFont="1" applyFill="1" applyBorder="1"/>
    <xf numFmtId="0" fontId="3" fillId="3" borderId="7" xfId="0" applyFont="1" applyFill="1" applyBorder="1"/>
    <xf numFmtId="0" fontId="3" fillId="3" borderId="8" xfId="0" applyFont="1" applyFill="1" applyBorder="1"/>
    <xf numFmtId="0" fontId="3" fillId="3" borderId="9" xfId="0" applyFont="1" applyFill="1" applyBorder="1"/>
    <xf numFmtId="0" fontId="3" fillId="3" borderId="10" xfId="0" applyFont="1" applyFill="1" applyBorder="1"/>
    <xf numFmtId="0" fontId="3" fillId="3" borderId="11" xfId="0" applyFont="1" applyFill="1" applyBorder="1"/>
    <xf numFmtId="0" fontId="3" fillId="3" borderId="12" xfId="0" applyFont="1" applyFill="1" applyBorder="1"/>
    <xf numFmtId="0" fontId="3" fillId="3" borderId="13" xfId="0" applyFont="1" applyFill="1" applyBorder="1"/>
    <xf numFmtId="0" fontId="3" fillId="3" borderId="14" xfId="0" applyFont="1" applyFill="1" applyBorder="1"/>
    <xf numFmtId="0" fontId="3" fillId="3" borderId="15" xfId="0" applyFont="1" applyFill="1" applyBorder="1"/>
    <xf numFmtId="0" fontId="3" fillId="3" borderId="16" xfId="0" applyFont="1" applyFill="1" applyBorder="1"/>
    <xf numFmtId="0" fontId="3" fillId="3" borderId="17" xfId="0" applyFont="1" applyFill="1" applyBorder="1"/>
    <xf numFmtId="0" fontId="3" fillId="3" borderId="18" xfId="0" applyFont="1" applyFill="1" applyBorder="1"/>
    <xf numFmtId="0" fontId="3" fillId="3" borderId="19" xfId="0" applyFont="1" applyFill="1" applyBorder="1"/>
    <xf numFmtId="0" fontId="3" fillId="3" borderId="20" xfId="0" applyFont="1" applyFill="1" applyBorder="1"/>
    <xf numFmtId="0" fontId="12" fillId="3" borderId="0" xfId="0" applyFont="1" applyFill="1"/>
    <xf numFmtId="0" fontId="3" fillId="3" borderId="21" xfId="0" applyFont="1" applyFill="1" applyBorder="1"/>
    <xf numFmtId="0" fontId="3" fillId="3" borderId="22" xfId="0" applyFont="1" applyFill="1" applyBorder="1"/>
    <xf numFmtId="0" fontId="3" fillId="3" borderId="23" xfId="0" applyFont="1" applyFill="1" applyBorder="1"/>
    <xf numFmtId="0" fontId="13" fillId="0" borderId="0" xfId="0" applyFont="1" applyFill="1" applyAlignment="1">
      <alignment vertical="center"/>
    </xf>
    <xf numFmtId="0" fontId="3" fillId="0" borderId="0" xfId="0" applyNumberFormat="1" applyFont="1" applyAlignment="1">
      <alignment shrinkToFit="1"/>
    </xf>
  </cellXfs>
  <cellStyles count="2">
    <cellStyle name="桁区切り 2" xfId="1" xr:uid="{00000000-0005-0000-0000-000001000000}"/>
    <cellStyle name="標準" xfId="0" builtinId="0"/>
  </cellStyles>
  <dxfs count="0"/>
  <tableStyles count="0" defaultTableStyle="TableStyleMedium2" defaultPivotStyle="PivotStyleLight16"/>
  <colors>
    <mruColors>
      <color rgb="FFFF99CC"/>
      <color rgb="FFC0C0FF"/>
      <color rgb="FF0000FF"/>
      <color rgb="FFFFFF99"/>
      <color rgb="FFA9BF8F"/>
      <color rgb="FFFABF8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8277</xdr:colOff>
      <xdr:row>20</xdr:row>
      <xdr:rowOff>9524</xdr:rowOff>
    </xdr:from>
    <xdr:to>
      <xdr:col>17</xdr:col>
      <xdr:colOff>505240</xdr:colOff>
      <xdr:row>23</xdr:row>
      <xdr:rowOff>171449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3260E2C3-26DF-49A5-8927-08B88FC31630}"/>
            </a:ext>
          </a:extLst>
        </xdr:cNvPr>
        <xdr:cNvSpPr txBox="1"/>
      </xdr:nvSpPr>
      <xdr:spPr>
        <a:xfrm>
          <a:off x="351177" y="6248399"/>
          <a:ext cx="10088638" cy="676275"/>
        </a:xfrm>
        <a:prstGeom prst="rect">
          <a:avLst/>
        </a:prstGeom>
        <a:noFill/>
        <a:ln w="190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（注）このシートは、「</a:t>
          </a:r>
          <a:r>
            <a:rPr kumimoji="1"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i-deer</a:t>
          </a:r>
          <a:r>
            <a:rPr kumimoji="1"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」の保険料概算を簡易的にシミュレーションすることを目的としたものです。</a:t>
          </a:r>
          <a:endParaRPr lang="ja-JP" altLang="ja-JP" sz="1000">
            <a:effectLst/>
          </a:endParaRPr>
        </a:p>
        <a:p>
          <a:r>
            <a:rPr kumimoji="1"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　上から下、左から右の順に入力（選択）することで保険料が正しく算出されます。</a:t>
          </a:r>
          <a:endParaRPr lang="ja-JP" altLang="ja-JP" sz="1000">
            <a:effectLst/>
          </a:endParaRPr>
        </a:p>
        <a:p>
          <a:r>
            <a:rPr kumimoji="1"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　入力（選択）順に誤りがあった場合、算出された金額の正確性について保証出来かねます。ご注意ください。</a:t>
          </a:r>
          <a:endParaRPr lang="ja-JP" altLang="ja-JP" sz="1000">
            <a:effectLst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48FE52-3BE1-4E1F-A7C8-8161173EDB4B}">
  <dimension ref="A1:U20"/>
  <sheetViews>
    <sheetView tabSelected="1" zoomScale="85" zoomScaleNormal="85" workbookViewId="0">
      <selection activeCell="B5" sqref="B5"/>
    </sheetView>
  </sheetViews>
  <sheetFormatPr defaultColWidth="2.25" defaultRowHeight="13.5"/>
  <cols>
    <col min="1" max="1" width="4.5" style="4" customWidth="1"/>
    <col min="2" max="2" width="11.25" style="7" customWidth="1"/>
    <col min="3" max="3" width="9" style="5" customWidth="1"/>
    <col min="4" max="4" width="6.75" style="8" customWidth="1"/>
    <col min="5" max="5" width="4.375" style="8" customWidth="1"/>
    <col min="6" max="6" width="6.75" style="12" customWidth="1"/>
    <col min="7" max="7" width="9" style="8" customWidth="1"/>
    <col min="8" max="8" width="6.75" style="12" customWidth="1"/>
    <col min="9" max="9" width="9" style="8" customWidth="1"/>
    <col min="10" max="10" width="6.75" style="12" customWidth="1"/>
    <col min="11" max="11" width="9" style="8" customWidth="1"/>
    <col min="12" max="12" width="6.75" style="12" customWidth="1"/>
    <col min="13" max="13" width="9" style="8" customWidth="1"/>
    <col min="14" max="14" width="6.75" style="12" customWidth="1"/>
    <col min="15" max="15" width="9" style="8" customWidth="1"/>
    <col min="16" max="16" width="6.75" style="12" customWidth="1"/>
    <col min="17" max="17" width="9" style="8" customWidth="1"/>
    <col min="18" max="18" width="6.75" style="12" customWidth="1"/>
    <col min="19" max="19" width="13.5" style="11" customWidth="1"/>
    <col min="20" max="20" width="2.25" style="4"/>
    <col min="21" max="21" width="2.25" style="4" customWidth="1"/>
    <col min="22" max="16384" width="2.25" style="4"/>
  </cols>
  <sheetData>
    <row r="1" spans="1:21" ht="17.25">
      <c r="A1" s="13" t="s">
        <v>174</v>
      </c>
      <c r="B1" s="9"/>
      <c r="D1" s="10"/>
      <c r="E1" s="10"/>
      <c r="G1" s="10"/>
      <c r="I1" s="10"/>
      <c r="K1" s="10"/>
      <c r="M1" s="10"/>
      <c r="O1" s="10"/>
      <c r="Q1" s="10"/>
    </row>
    <row r="2" spans="1:21">
      <c r="A2" s="4" t="str">
        <f>CONCATENATE("　（保険期間：",LEFTB($A$1,4),"年8月1日 から ",LEFTB($A$1,4)+1,"年8月1日 まで）")</f>
        <v>　（保険期間：2025年8月1日 から 2026年8月1日 まで）</v>
      </c>
      <c r="D2" s="10"/>
      <c r="E2" s="10"/>
      <c r="G2" s="10"/>
      <c r="I2" s="10"/>
      <c r="K2" s="10"/>
      <c r="M2" s="10"/>
      <c r="O2" s="10"/>
      <c r="Q2" s="10"/>
    </row>
    <row r="3" spans="1:21">
      <c r="B3" s="9"/>
      <c r="D3" s="10"/>
      <c r="E3" s="10"/>
      <c r="G3" s="10"/>
      <c r="I3" s="10"/>
      <c r="K3" s="10"/>
      <c r="M3" s="10"/>
      <c r="O3" s="10"/>
      <c r="Q3" s="10"/>
    </row>
    <row r="4" spans="1:21" s="6" customFormat="1" ht="26.25" customHeight="1">
      <c r="A4" s="14"/>
      <c r="B4" s="15" t="s">
        <v>175</v>
      </c>
      <c r="C4" s="29" t="str">
        <f>CONCATENATE(LEFTB($A$1,4),"年8月1日時点年令(才)")</f>
        <v>2025年8月1日時点年令(才)</v>
      </c>
      <c r="D4" s="16" t="s">
        <v>205</v>
      </c>
      <c r="E4" s="17" t="s">
        <v>1</v>
      </c>
      <c r="F4" s="18" t="s">
        <v>167</v>
      </c>
      <c r="G4" s="17" t="s">
        <v>2</v>
      </c>
      <c r="H4" s="19" t="s">
        <v>166</v>
      </c>
      <c r="I4" s="17" t="s">
        <v>3</v>
      </c>
      <c r="J4" s="19" t="s">
        <v>168</v>
      </c>
      <c r="K4" s="17" t="s">
        <v>4</v>
      </c>
      <c r="L4" s="19" t="s">
        <v>169</v>
      </c>
      <c r="M4" s="17" t="s">
        <v>5</v>
      </c>
      <c r="N4" s="19" t="s">
        <v>170</v>
      </c>
      <c r="O4" s="17" t="s">
        <v>6</v>
      </c>
      <c r="P4" s="19" t="s">
        <v>171</v>
      </c>
      <c r="Q4" s="17" t="s">
        <v>7</v>
      </c>
      <c r="R4" s="19" t="s">
        <v>172</v>
      </c>
      <c r="S4" s="20" t="s">
        <v>8</v>
      </c>
    </row>
    <row r="5" spans="1:21" s="6" customFormat="1" ht="26.25" customHeight="1">
      <c r="A5" s="14">
        <v>1</v>
      </c>
      <c r="B5" s="21"/>
      <c r="C5" s="22" t="str">
        <f>IF(EXACT($B5,""),"",YEAR(DATE(LEFTB($A$1,4),8,1))+IF((MONTH(DATE(LEFTB($A$1,4),8,1))+IF((DAY(DATE(LEFTB($A$1,4),8,1))-DAY($B5))-ABS(DAY(DATE(LEFTB($A$1,4),8,1))-DAY($B5)),-1,0)-MONTH($B5))-ABS(MONTH(DATE(LEFTB($A$1,4),8,1))+IF((DAY(DATE(LEFTB($A$1,4),8,1))-DAY($B5))-ABS(DAY(DATE(LEFTB($A$1,4),8,1))-DAY($B5)),-1,0)-MONTH($B5)),-1,0)-YEAR($B5))</f>
        <v/>
      </c>
      <c r="D5" s="23"/>
      <c r="E5" s="23"/>
      <c r="F5" s="24" t="str">
        <f>IF(EXACT(LEFT($U5,10),"【Warning!】"),"",IF(OR(EXACT(TRIM($B5),""),EXACT(TRIM($D5),""),EXACT(TRIM($E5),"")),"",$E5*INDEX(保険料Data!$B:$C,MATCH(IF(EXACT($D5,"SC"),CONCATENATE($D5,"_",IF(EXACT(TRIM($B5),""),"",IF(EXACT(CONCATENATE(ROUNDDOWN($C5/10,0),"-",ROUND($C5/10,0)),"0-0"),"0-4",IF(EXACT(CONCATENATE(ROUNDDOWN($C5/10,0),"-",ROUND($C5/10,0)),"0-1"),"5-9",IF(EXACT(CONCATENATE(ROUNDDOWN($C5/10,0),"-",ROUND($C5/10,0)),"1-1"),"10-14",IF(EXACT(CONCATENATE(ROUNDDOWN($C5/10,0),"-",ROUND($C5/10,0)),"1-2"),"15-19",IF(EXACT(CONCATENATE(ROUNDDOWN($C5/10,0),"-",ROUND($C5/10,0)),"2-2"),"20-24",IF(EXACT(CONCATENATE(ROUNDDOWN($C5/10,0),"-",ROUND($C5/10,0)),"2-3"),"25-29",IF(EXACT(CONCATENATE(ROUNDDOWN($C5/10,0),"-",ROUND($C5/10,0)),"3-3"),"30-34",IF(EXACT(CONCATENATE(ROUNDDOWN($C5/10,0),"-",ROUND($C5/10,0)),"3-4"),"35-39",IF(EXACT(CONCATENATE(ROUNDDOWN($C5/10,0),"-",ROUND($C5/10,0)),"4-4"),"40-44",IF(EXACT(CONCATENATE(ROUNDDOWN($C5/10,0),"-",ROUND($C5/10,0)),"4-5"),"45-49",IF(EXACT(CONCATENATE(ROUNDDOWN($C5/10,0),"-",ROUND($C5/10,0)),"5-5"),"50-54",IF(EXACT(CONCATENATE(ROUNDDOWN($C5/10,0),"-",ROUND($C5/10,0)),"5-6"),"55-59",IF(EXACT(CONCATENATE(ROUNDDOWN($C5/10,0),"-",ROUND($C5/10,0)),"6-6"),"60-64",IF(EXACT(CONCATENATE(ROUNDDOWN($C5/10,0),"-",ROUND($C5/10,0)),"6-7"),"65-69",IF(EXACT(CONCATENATE(ROUNDDOWN($C5/10,0),"-",ROUND($C5/10,0)),"7-7"),"70-74",IF(EXACT(CONCATENATE(ROUNDDOWN($C5/10,0),"-",ROUND($C5/10,0)),"7-8"),"75-79",IF(EXACT(CONCATENATE(ROUNDDOWN($C5/10,0),"-",ROUND($C5/10,0)),"8-8"),"80-84",IF(EXACT(CONCATENATE(ROUNDDOWN($C5/10,0),"-",ROUND($C5/10,0)),"8-9"),"85-89","")))))))))))))))))))),$D5),保険料Data!$B:$B,0),2)))</f>
        <v/>
      </c>
      <c r="G5" s="23"/>
      <c r="H5" s="24" t="str">
        <f>IF(EXACT(LEFT($U5,10),"【Warning!】"),"",IF(OR(EXACT($F5,""),EXACT($G5,"")),"",INDEX(保険料Data!$B:$C,MATCH(IF(OR(EXACT($G5,"71"),EXACT($G5,"72"),EXACT($G5,"81"),EXACT($G5,"90"),EXACT($G5,"91"),EXACT($G5,"102")),CONCATENATE($G5,"_",IF(EXACT(TRIM($B5),""),"",IF(EXACT(CONCATENATE(ROUNDDOWN($C5/10,0),"-",ROUND($C5/10,0)),"0-0"),"0-4",IF(EXACT(CONCATENATE(ROUNDDOWN($C5/10,0),"-",ROUND($C5/10,0)),"0-1"),"5-9",IF(EXACT(CONCATENATE(ROUNDDOWN($C5/10,0),"-",ROUND($C5/10,0)),"1-1"),"10-14",IF(EXACT(CONCATENATE(ROUNDDOWN($C5/10,0),"-",ROUND($C5/10,0)),"1-2"),"15-19",IF(EXACT(CONCATENATE(ROUNDDOWN($C5/10,0),"-",ROUND($C5/10,0)),"2-2"),"20-24",IF(EXACT(CONCATENATE(ROUNDDOWN($C5/10,0),"-",ROUND($C5/10,0)),"2-3"),"25-29",IF(EXACT(CONCATENATE(ROUNDDOWN($C5/10,0),"-",ROUND($C5/10,0)),"3-3"),"30-34",IF(EXACT(CONCATENATE(ROUNDDOWN($C5/10,0),"-",ROUND($C5/10,0)),"3-4"),"35-39",IF(EXACT(CONCATENATE(ROUNDDOWN($C5/10,0),"-",ROUND($C5/10,0)),"4-4"),"40-44",IF(EXACT(CONCATENATE(ROUNDDOWN($C5/10,0),"-",ROUND($C5/10,0)),"4-5"),"45-49",IF(EXACT(CONCATENATE(ROUNDDOWN($C5/10,0),"-",ROUND($C5/10,0)),"5-5"),"50-54",IF(EXACT(CONCATENATE(ROUNDDOWN($C5/10,0),"-",ROUND($C5/10,0)),"5-6"),"55-59",IF(EXACT(CONCATENATE(ROUNDDOWN($C5/10,0),"-",ROUND($C5/10,0)),"6-6"),"60-64",IF(EXACT(CONCATENATE(ROUNDDOWN($C5/10,0),"-",ROUND($C5/10,0)),"6-7"),"65-69",IF(EXACT(CONCATENATE(ROUNDDOWN($C5/10,0),"-",ROUND($C5/10,0)),"7-7"),"70-74",IF(EXACT(CONCATENATE(ROUNDDOWN($C5/10,0),"-",ROUND($C5/10,0)),"7-8"),"75-79",IF(EXACT(CONCATENATE(ROUNDDOWN($C5/10,0),"-",ROUND($C5/10,0)),"8-8"),"80-84",IF(EXACT(CONCATENATE(ROUNDDOWN($C5/10,0),"-",ROUND($C5/10,0)),"8-9"),"85-89","")))))))))))))))))))),$G5),保険料Data!$B:$B,0),2)))</f>
        <v/>
      </c>
      <c r="I5" s="23"/>
      <c r="J5" s="24" t="str">
        <f>IF(EXACT(LEFT($U5,10),"【Warning!】"),"",IF(OR(EXACT($F5,""),EXACT($I5,"")),"",INDEX(保険料Data!$B:$C,MATCH(IF(OR(EXACT($I5,"71"),EXACT($I5,"72"),EXACT($I5,"81"),EXACT($I5,"90"),EXACT($I5,"91"),EXACT($I5,"102")),CONCATENATE($I5,"_",IF(EXACT(TRIM($B5),""),"",IF(EXACT(CONCATENATE(ROUNDDOWN($C5/10,0),"-",ROUND($C5/10,0)),"0-0"),"0-4",IF(EXACT(CONCATENATE(ROUNDDOWN($C5/10,0),"-",ROUND($C5/10,0)),"0-1"),"5-9",IF(EXACT(CONCATENATE(ROUNDDOWN($C5/10,0),"-",ROUND($C5/10,0)),"1-1"),"10-14",IF(EXACT(CONCATENATE(ROUNDDOWN($C5/10,0),"-",ROUND($C5/10,0)),"1-2"),"15-19",IF(EXACT(CONCATENATE(ROUNDDOWN($C5/10,0),"-",ROUND($C5/10,0)),"2-2"),"20-24",IF(EXACT(CONCATENATE(ROUNDDOWN($C5/10,0),"-",ROUND($C5/10,0)),"2-3"),"25-29",IF(EXACT(CONCATENATE(ROUNDDOWN($C5/10,0),"-",ROUND($C5/10,0)),"3-3"),"30-34",IF(EXACT(CONCATENATE(ROUNDDOWN($C5/10,0),"-",ROUND($C5/10,0)),"3-4"),"35-39",IF(EXACT(CONCATENATE(ROUNDDOWN($C5/10,0),"-",ROUND($C5/10,0)),"4-4"),"40-44",IF(EXACT(CONCATENATE(ROUNDDOWN($C5/10,0),"-",ROUND($C5/10,0)),"4-5"),"45-49",IF(EXACT(CONCATENATE(ROUNDDOWN($C5/10,0),"-",ROUND($C5/10,0)),"5-5"),"50-54",IF(EXACT(CONCATENATE(ROUNDDOWN($C5/10,0),"-",ROUND($C5/10,0)),"5-6"),"55-59",IF(EXACT(CONCATENATE(ROUNDDOWN($C5/10,0),"-",ROUND($C5/10,0)),"6-6"),"60-64",IF(EXACT(CONCATENATE(ROUNDDOWN($C5/10,0),"-",ROUND($C5/10,0)),"6-7"),"65-69",IF(EXACT(CONCATENATE(ROUNDDOWN($C5/10,0),"-",ROUND($C5/10,0)),"7-7"),"70-74",IF(EXACT(CONCATENATE(ROUNDDOWN($C5/10,0),"-",ROUND($C5/10,0)),"7-8"),"75-79",IF(EXACT(CONCATENATE(ROUNDDOWN($C5/10,0),"-",ROUND($C5/10,0)),"8-8"),"80-84",IF(EXACT(CONCATENATE(ROUNDDOWN($C5/10,0),"-",ROUND($C5/10,0)),"8-9"),"85-89","")))))))))))))))))))),$I5),保険料Data!$B:$B,0),2)))</f>
        <v/>
      </c>
      <c r="K5" s="23"/>
      <c r="L5" s="24" t="str">
        <f>IF(EXACT(LEFT($U5,10),"【Warning!】"),"",IF(OR(EXACT($F5,""),EXACT($K5,"")),"",INDEX(保険料Data!$B:$C,MATCH(IF(OR(EXACT($K5,"71"),EXACT($K5,"72"),EXACT($K5,"81"),EXACT($K5,"90"),EXACT($K5,"91"),EXACT($K5,"102")),CONCATENATE($K5,"_",IF(EXACT(TRIM($B5),""),"",IF(EXACT(CONCATENATE(ROUNDDOWN($C5/10,0),"-",ROUND($C5/10,0)),"0-0"),"0-4",IF(EXACT(CONCATENATE(ROUNDDOWN($C5/10,0),"-",ROUND($C5/10,0)),"0-1"),"5-9",IF(EXACT(CONCATENATE(ROUNDDOWN($C5/10,0),"-",ROUND($C5/10,0)),"1-1"),"10-14",IF(EXACT(CONCATENATE(ROUNDDOWN($C5/10,0),"-",ROUND($C5/10,0)),"1-2"),"15-19",IF(EXACT(CONCATENATE(ROUNDDOWN($C5/10,0),"-",ROUND($C5/10,0)),"2-2"),"20-24",IF(EXACT(CONCATENATE(ROUNDDOWN($C5/10,0),"-",ROUND($C5/10,0)),"2-3"),"25-29",IF(EXACT(CONCATENATE(ROUNDDOWN($C5/10,0),"-",ROUND($C5/10,0)),"3-3"),"30-34",IF(EXACT(CONCATENATE(ROUNDDOWN($C5/10,0),"-",ROUND($C5/10,0)),"3-4"),"35-39",IF(EXACT(CONCATENATE(ROUNDDOWN($C5/10,0),"-",ROUND($C5/10,0)),"4-4"),"40-44",IF(EXACT(CONCATENATE(ROUNDDOWN($C5/10,0),"-",ROUND($C5/10,0)),"4-5"),"45-49",IF(EXACT(CONCATENATE(ROUNDDOWN($C5/10,0),"-",ROUND($C5/10,0)),"5-5"),"50-54",IF(EXACT(CONCATENATE(ROUNDDOWN($C5/10,0),"-",ROUND($C5/10,0)),"5-6"),"55-59",IF(EXACT(CONCATENATE(ROUNDDOWN($C5/10,0),"-",ROUND($C5/10,0)),"6-6"),"60-64",IF(EXACT(CONCATENATE(ROUNDDOWN($C5/10,0),"-",ROUND($C5/10,0)),"6-7"),"65-69",IF(EXACT(CONCATENATE(ROUNDDOWN($C5/10,0),"-",ROUND($C5/10,0)),"7-7"),"70-74",IF(EXACT(CONCATENATE(ROUNDDOWN($C5/10,0),"-",ROUND($C5/10,0)),"7-8"),"75-79",IF(EXACT(CONCATENATE(ROUNDDOWN($C5/10,0),"-",ROUND($C5/10,0)),"8-8"),"80-84",IF(EXACT(CONCATENATE(ROUNDDOWN($C5/10,0),"-",ROUND($C5/10,0)),"8-9"),"85-89","")))))))))))))))))))),$K5),保険料Data!$B:$B,0),2)))</f>
        <v/>
      </c>
      <c r="M5" s="23"/>
      <c r="N5" s="24" t="str">
        <f>IF(EXACT(LEFT($U5,10),"【Warning!】"),"",IF(OR(EXACT($F5,""),EXACT($M5,"")),"",INDEX(保険料Data!$B:$C,MATCH(IF(OR(EXACT($M5,"71"),EXACT($M5,"72"),EXACT($M5,"81"),EXACT($M5,"90"),EXACT($M5,"91"),EXACT($M5,"102")),CONCATENATE($M5,"_",IF(EXACT(TRIM($B5),""),"",IF(EXACT(CONCATENATE(ROUNDDOWN($C5/10,0),"-",ROUND($C5/10,0)),"0-0"),"0-4",IF(EXACT(CONCATENATE(ROUNDDOWN($C5/10,0),"-",ROUND($C5/10,0)),"0-1"),"5-9",IF(EXACT(CONCATENATE(ROUNDDOWN($C5/10,0),"-",ROUND($C5/10,0)),"1-1"),"10-14",IF(EXACT(CONCATENATE(ROUNDDOWN($C5/10,0),"-",ROUND($C5/10,0)),"1-2"),"15-19",IF(EXACT(CONCATENATE(ROUNDDOWN($C5/10,0),"-",ROUND($C5/10,0)),"2-2"),"20-24",IF(EXACT(CONCATENATE(ROUNDDOWN($C5/10,0),"-",ROUND($C5/10,0)),"2-3"),"25-29",IF(EXACT(CONCATENATE(ROUNDDOWN($C5/10,0),"-",ROUND($C5/10,0)),"3-3"),"30-34",IF(EXACT(CONCATENATE(ROUNDDOWN($C5/10,0),"-",ROUND($C5/10,0)),"3-4"),"35-39",IF(EXACT(CONCATENATE(ROUNDDOWN($C5/10,0),"-",ROUND($C5/10,0)),"4-4"),"40-44",IF(EXACT(CONCATENATE(ROUNDDOWN($C5/10,0),"-",ROUND($C5/10,0)),"4-5"),"45-49",IF(EXACT(CONCATENATE(ROUNDDOWN($C5/10,0),"-",ROUND($C5/10,0)),"5-5"),"50-54",IF(EXACT(CONCATENATE(ROUNDDOWN($C5/10,0),"-",ROUND($C5/10,0)),"5-6"),"55-59",IF(EXACT(CONCATENATE(ROUNDDOWN($C5/10,0),"-",ROUND($C5/10,0)),"6-6"),"60-64",IF(EXACT(CONCATENATE(ROUNDDOWN($C5/10,0),"-",ROUND($C5/10,0)),"6-7"),"65-69",IF(EXACT(CONCATENATE(ROUNDDOWN($C5/10,0),"-",ROUND($C5/10,0)),"7-7"),"70-74",IF(EXACT(CONCATENATE(ROUNDDOWN($C5/10,0),"-",ROUND($C5/10,0)),"7-8"),"75-79",IF(EXACT(CONCATENATE(ROUNDDOWN($C5/10,0),"-",ROUND($C5/10,0)),"8-8"),"80-84",IF(EXACT(CONCATENATE(ROUNDDOWN($C5/10,0),"-",ROUND($C5/10,0)),"8-9"),"85-89","")))))))))))))))))))),$M5),保険料Data!$B:$B,0),2)))</f>
        <v/>
      </c>
      <c r="O5" s="23"/>
      <c r="P5" s="24" t="str">
        <f>IF(EXACT(LEFT($U5,10),"【Warning!】"),"",IF(OR(EXACT($F5,""),EXACT($O5,"")),"",INDEX(保険料Data!$B:$C,MATCH(IF(OR(EXACT($O5,"71"),EXACT($O5,"72"),EXACT($O5,"81"),EXACT($O5,"90"),EXACT($O5,"91"),EXACT($O5,"102")),CONCATENATE($O5,"_",IF(EXACT(TRIM($B5),""),"",IF(EXACT(CONCATENATE(ROUNDDOWN($C5/10,0),"-",ROUND($C5/10,0)),"0-0"),"0-4",IF(EXACT(CONCATENATE(ROUNDDOWN($C5/10,0),"-",ROUND($C5/10,0)),"0-1"),"5-9",IF(EXACT(CONCATENATE(ROUNDDOWN($C5/10,0),"-",ROUND($C5/10,0)),"1-1"),"10-14",IF(EXACT(CONCATENATE(ROUNDDOWN($C5/10,0),"-",ROUND($C5/10,0)),"1-2"),"15-19",IF(EXACT(CONCATENATE(ROUNDDOWN($C5/10,0),"-",ROUND($C5/10,0)),"2-2"),"20-24",IF(EXACT(CONCATENATE(ROUNDDOWN($C5/10,0),"-",ROUND($C5/10,0)),"2-3"),"25-29",IF(EXACT(CONCATENATE(ROUNDDOWN($C5/10,0),"-",ROUND($C5/10,0)),"3-3"),"30-34",IF(EXACT(CONCATENATE(ROUNDDOWN($C5/10,0),"-",ROUND($C5/10,0)),"3-4"),"35-39",IF(EXACT(CONCATENATE(ROUNDDOWN($C5/10,0),"-",ROUND($C5/10,0)),"4-4"),"40-44",IF(EXACT(CONCATENATE(ROUNDDOWN($C5/10,0),"-",ROUND($C5/10,0)),"4-5"),"45-49",IF(EXACT(CONCATENATE(ROUNDDOWN($C5/10,0),"-",ROUND($C5/10,0)),"5-5"),"50-54",IF(EXACT(CONCATENATE(ROUNDDOWN($C5/10,0),"-",ROUND($C5/10,0)),"5-6"),"55-59",IF(EXACT(CONCATENATE(ROUNDDOWN($C5/10,0),"-",ROUND($C5/10,0)),"6-6"),"60-64",IF(EXACT(CONCATENATE(ROUNDDOWN($C5/10,0),"-",ROUND($C5/10,0)),"6-7"),"65-69",IF(EXACT(CONCATENATE(ROUNDDOWN($C5/10,0),"-",ROUND($C5/10,0)),"7-7"),"70-74",IF(EXACT(CONCATENATE(ROUNDDOWN($C5/10,0),"-",ROUND($C5/10,0)),"7-8"),"75-79",IF(EXACT(CONCATENATE(ROUNDDOWN($C5/10,0),"-",ROUND($C5/10,0)),"8-8"),"80-84",IF(EXACT(CONCATENATE(ROUNDDOWN($C5/10,0),"-",ROUND($C5/10,0)),"8-9"),"85-89","")))))))))))))))))))),$O5),保険料Data!$B:$B,0),2)))</f>
        <v/>
      </c>
      <c r="Q5" s="23"/>
      <c r="R5" s="24" t="str">
        <f>IF(EXACT(LEFT($U5,10),"【Warning!】"),"",IF(OR(EXACT($F5,""),EXACT($Q5,"")),"",INDEX(保険料Data!$B:$C,MATCH(IF(OR(EXACT($Q5,"71"),EXACT($Q5,"72"),EXACT($Q5,"81"),EXACT($Q5,"90"),EXACT($Q5,"91"),EXACT($Q5,"102")),CONCATENATE($Q5,"_",IF(EXACT(TRIM($B5),""),"",IF(EXACT(CONCATENATE(ROUNDDOWN($C5/10,0),"-",ROUND($C5/10,0)),"0-0"),"0-4",IF(EXACT(CONCATENATE(ROUNDDOWN($C5/10,0),"-",ROUND($C5/10,0)),"0-1"),"5-9",IF(EXACT(CONCATENATE(ROUNDDOWN($C5/10,0),"-",ROUND($C5/10,0)),"1-1"),"10-14",IF(EXACT(CONCATENATE(ROUNDDOWN($C5/10,0),"-",ROUND($C5/10,0)),"1-2"),"15-19",IF(EXACT(CONCATENATE(ROUNDDOWN($C5/10,0),"-",ROUND($C5/10,0)),"2-2"),"20-24",IF(EXACT(CONCATENATE(ROUNDDOWN($C5/10,0),"-",ROUND($C5/10,0)),"2-3"),"25-29",IF(EXACT(CONCATENATE(ROUNDDOWN($C5/10,0),"-",ROUND($C5/10,0)),"3-3"),"30-34",IF(EXACT(CONCATENATE(ROUNDDOWN($C5/10,0),"-",ROUND($C5/10,0)),"3-4"),"35-39",IF(EXACT(CONCATENATE(ROUNDDOWN($C5/10,0),"-",ROUND($C5/10,0)),"4-4"),"40-44",IF(EXACT(CONCATENATE(ROUNDDOWN($C5/10,0),"-",ROUND($C5/10,0)),"4-5"),"45-49",IF(EXACT(CONCATENATE(ROUNDDOWN($C5/10,0),"-",ROUND($C5/10,0)),"5-5"),"50-54",IF(EXACT(CONCATENATE(ROUNDDOWN($C5/10,0),"-",ROUND($C5/10,0)),"5-6"),"55-59",IF(EXACT(CONCATENATE(ROUNDDOWN($C5/10,0),"-",ROUND($C5/10,0)),"6-6"),"60-64",IF(EXACT(CONCATENATE(ROUNDDOWN($C5/10,0),"-",ROUND($C5/10,0)),"6-7"),"65-69",IF(EXACT(CONCATENATE(ROUNDDOWN($C5/10,0),"-",ROUND($C5/10,0)),"7-7"),"70-74",IF(EXACT(CONCATENATE(ROUNDDOWN($C5/10,0),"-",ROUND($C5/10,0)),"7-8"),"75-79",IF(EXACT(CONCATENATE(ROUNDDOWN($C5/10,0),"-",ROUND($C5/10,0)),"8-8"),"80-84",IF(EXACT(CONCATENATE(ROUNDDOWN($C5/10,0),"-",ROUND($C5/10,0)),"8-9"),"85-89","")))))))))))))))))))),$Q5),保険料Data!$B:$B,0),2)))</f>
        <v/>
      </c>
      <c r="S5" s="24" t="str">
        <f>IF(EXACT($F5,""),"",SUM($F5,$H5,$J5,$L5,$N5,$P5,$R5))</f>
        <v/>
      </c>
      <c r="U5" s="53" t="str" cm="1">
        <f t="array" ref="U5">_xlfn.IFNA(_xlfn.IFS(AND(EXACT(TRIM($B5),""),EXACT(TRIM($D5),""),EXACT(TRIM($E5),""),EXACT(TRIM($G5),""),EXACT(TRIM($I5),""),EXACT(TRIM($K5),""),EXACT(TRIM($M5),""),EXACT(TRIM($O5),""),EXACT(TRIM($Q5),"")),"",EXACT(TRIM($B5),""),"【Warning!】生年月日を入力してください",EXACT(TRIM($D5),""),"【Warning!】ご希望プランを選択してください",AND(EXACT(LEFTB($D5,1),"F"),EXACT(TRIM($G5),""),EXACT(TRIM($I5),""),EXACT(TRIM($K5),""),EXACT(TRIM($M5),""),EXACT(TRIM($O5),""),EXACT(TRIM($Q5),"")),IF(OR(EXACT(TRIM($E5),""),EXACT(TRIM($E5),1)),"","【Warning!】ファミリープランのご加入上限口数は1口です"),AND(EXACT($D5,"SC"),EXACT(TRIM($G5),""),EXACT(TRIM($I5),""),EXACT(TRIM($K5),""),EXACT(TRIM($M5),""),EXACT(TRIM($O5),""),EXACT(TRIM($Q5),"")),IF(AND(OR(EXACT(IF(OR(EXACT($C5,61),EXACT($C5,62),EXACT($C5,63),EXACT($C5,64)),7,ROUND($C5/10,0)),2),EXACT(IF(OR(EXACT($C5,61),EXACT($C5,62),EXACT($C5,63),EXACT($C5,64)),7,ROUND($C5/10,0)),3),EXACT(IF(OR(EXACT($C5,61),EXACT($C5,62),EXACT($C5,63),EXACT($C5,64)),7,ROUND($C5/10,0)),4),EXACT(IF(OR(EXACT($C5,61),EXACT($C5,62),EXACT($C5,63),EXACT($C5,64)),7,ROUND($C5/10,0)),5),EXACT(IF(OR(EXACT($C5,61),EXACT($C5,62),EXACT($C5,63),EXACT($C5,64)),7,ROUND($C5/10,0)),6)),NOT(OR(EXACT($E5,""),EXACT($E5,1),EXACT($E5,2)))),"【Warning!】疾病プランのご加入上限口数は2口です",IF(AND(NOT(OR(EXACT(IF(OR(EXACT($C5,61),EXACT($C5,62),EXACT($C5,63),EXACT($C5,64)),7,ROUND($C5/10,0)),2),EXACT(IF(OR(EXACT($C5,61),EXACT($C5,62),EXACT($C5,63),EXACT($C5,64)),7,ROUND($C5/10,0)),3),EXACT(IF(OR(EXACT($C5,61),EXACT($C5,62),EXACT($C5,63),EXACT($C5,64)),7,ROUND($C5/10,0)),4),EXACT(IF(OR(EXACT($C5,61),EXACT($C5,62),EXACT($C5,63),EXACT($C5,64)),7,ROUND($C5/10,0)),5),EXACT(IF(OR(EXACT($C5,61),EXACT($C5,62),EXACT($C5,63),EXACT($C5,64)),7,ROUND($C5/10,0)),6))),NOT(OR(EXACT($E5,""),EXACT($E5,1)))),"【Warning!】疾病プランのご加入上限口数は1口です","")),AND(OR(EXACT(TRIM($D5),"FB1"),EXACT(TRIM($D5),"FB2"),EXACT(TRIM($D5),"FB3"),EXACT(TRIM($D5),"FB4"),EXACT(TRIM($D5),"FS1"),EXACT(TRIM($D5),"FS2"),EXACT(TRIM($D5),"FS3"),EXACT(TRIM($D5),"FS4")),NOT(AND(EXACT(TRIM($G5),""),EXACT(TRIM($I5),""),EXACT(TRIM($K5),""),EXACT(TRIM($M5),""),EXACT(TRIM($O5),""),EXACT(TRIM($Q5),"")))),IF(OR(EXACT($D5,"SC"),EXACT($D5,"SA"),EXACT($D5,"SS")),"","【Warning!】オプションをセットできるのは自由設計プラン(SC,SA,SS)のみです"),OR(EXACT($D5,"SA"),EXACT($D5,"SS")),IF(OR(EXACT($G5,"61"),EXACT($G5,"62"),EXACT($G5,"71"),EXACT($G5,"72"),EXACT($G5,"81"),EXACT($G5,"90"),EXACT($G5,"91"),EXACT($G5,"102"),EXACT($G5,"111"),EXACT($I5,"61"),EXACT($I5,"62"),EXACT($I5,"71"),EXACT($I5,"72"),EXACT($I5,"81"),EXACT($I5,"90"),EXACT($I5,"91"),EXACT($I5,"102"),EXACT($I5,"111"),EXACT($K5,"61"),EXACT($K5,"62"),EXACT($K5,"71"),EXACT($K5,"72"),EXACT($K5,"81"),EXACT($K5,"90"),EXACT($K5,"91"),EXACT($K5,"102"),EXACT($K5,"111"),EXACT($M5,"61"),EXACT($M5,"62"),EXACT($M5,"71"),EXACT($M5,"72"),EXACT($M5,"81"),EXACT($M5,"90"),EXACT($M5,"91"),EXACT($M5,"102"),EXACT($M5,"111"),EXACT($O5,"61"),EXACT($O5,"62"),EXACT($O5,"71"),EXACT($O5,"72"),EXACT($O5,"81"),EXACT($O5,"90"),EXACT($O5,"91"),EXACT($O5,"102"),EXACT($O5,"111"),EXACT($Q5,"61"),EXACT($Q5,"62"),EXACT($Q5,"71"),EXACT($Q5,"72"),EXACT($Q5,"81"),EXACT($Q5,"90"),EXACT($Q5,"91"),EXACT($Q5,"102"),EXACT($Q5,"111")),"【Warning!】SCにのみセット可(SA・SSにはセット不可)であるオプションが選択されています",""),AND(OR(EXACT($G5,71),EXACT($G5,72),EXACT($I5,71),EXACT($I5,72),EXACT($K5,71),EXACT($K5,72),EXACT($M5,71),EXACT($M5,72),EXACT($O5,71),EXACT($O5,72),EXACT($Q5,71),EXACT($Q5,72)),OR(EXACT($G5,90),EXACT($G5,91),EXACT($I5,90),EXACT($I5,91),EXACT($K5,90),EXACT($K5,91),EXACT($M5,90),EXACT($M5,91),EXACT($O5,90),EXACT($O5,91),EXACT($Q5,90),EXACT($Q5,91))),"【Warning!】がん診断保険金(71,72)と八大疾病一時金(90,91)は同時セット不可です"),"")</f>
        <v/>
      </c>
    </row>
    <row r="6" spans="1:21" s="6" customFormat="1" ht="26.25" customHeight="1">
      <c r="A6" s="14">
        <v>2</v>
      </c>
      <c r="B6" s="21"/>
      <c r="C6" s="22" t="str">
        <f t="shared" ref="C6:C19" si="0">IF(EXACT($B6,""),"",YEAR(DATE(LEFTB($A$1,4),8,1))+IF((MONTH(DATE(LEFTB($A$1,4),8,1))+IF((DAY(DATE(LEFTB($A$1,4),8,1))-DAY($B6))-ABS(DAY(DATE(LEFTB($A$1,4),8,1))-DAY($B6)),-1,0)-MONTH($B6))-ABS(MONTH(DATE(LEFTB($A$1,4),8,1))+IF((DAY(DATE(LEFTB($A$1,4),8,1))-DAY($B6))-ABS(DAY(DATE(LEFTB($A$1,4),8,1))-DAY($B6)),-1,0)-MONTH($B6)),-1,0)-YEAR($B6))</f>
        <v/>
      </c>
      <c r="D6" s="23"/>
      <c r="E6" s="23"/>
      <c r="F6" s="24" t="str">
        <f>IF(EXACT(LEFT($U6,10),"【Warning!】"),"",IF(OR(EXACT(TRIM($B6),""),EXACT(TRIM($D6),""),EXACT(TRIM($E6),"")),"",$E6*INDEX(保険料Data!$B:$C,MATCH(IF(EXACT($D6,"SC"),CONCATENATE($D6,"_",IF(EXACT(TRIM($B6),""),"",IF(EXACT(CONCATENATE(ROUNDDOWN($C6/10,0),"-",ROUND($C6/10,0)),"0-0"),"0-4",IF(EXACT(CONCATENATE(ROUNDDOWN($C6/10,0),"-",ROUND($C6/10,0)),"0-1"),"5-9",IF(EXACT(CONCATENATE(ROUNDDOWN($C6/10,0),"-",ROUND($C6/10,0)),"1-1"),"10-14",IF(EXACT(CONCATENATE(ROUNDDOWN($C6/10,0),"-",ROUND($C6/10,0)),"1-2"),"15-19",IF(EXACT(CONCATENATE(ROUNDDOWN($C6/10,0),"-",ROUND($C6/10,0)),"2-2"),"20-24",IF(EXACT(CONCATENATE(ROUNDDOWN($C6/10,0),"-",ROUND($C6/10,0)),"2-3"),"25-29",IF(EXACT(CONCATENATE(ROUNDDOWN($C6/10,0),"-",ROUND($C6/10,0)),"3-3"),"30-34",IF(EXACT(CONCATENATE(ROUNDDOWN($C6/10,0),"-",ROUND($C6/10,0)),"3-4"),"35-39",IF(EXACT(CONCATENATE(ROUNDDOWN($C6/10,0),"-",ROUND($C6/10,0)),"4-4"),"40-44",IF(EXACT(CONCATENATE(ROUNDDOWN($C6/10,0),"-",ROUND($C6/10,0)),"4-5"),"45-49",IF(EXACT(CONCATENATE(ROUNDDOWN($C6/10,0),"-",ROUND($C6/10,0)),"5-5"),"50-54",IF(EXACT(CONCATENATE(ROUNDDOWN($C6/10,0),"-",ROUND($C6/10,0)),"5-6"),"55-59",IF(EXACT(CONCATENATE(ROUNDDOWN($C6/10,0),"-",ROUND($C6/10,0)),"6-6"),"60-64",IF(EXACT(CONCATENATE(ROUNDDOWN($C6/10,0),"-",ROUND($C6/10,0)),"6-7"),"65-69",IF(EXACT(CONCATENATE(ROUNDDOWN($C6/10,0),"-",ROUND($C6/10,0)),"7-7"),"70-74",IF(EXACT(CONCATENATE(ROUNDDOWN($C6/10,0),"-",ROUND($C6/10,0)),"7-8"),"75-79",IF(EXACT(CONCATENATE(ROUNDDOWN($C6/10,0),"-",ROUND($C6/10,0)),"8-8"),"80-84",IF(EXACT(CONCATENATE(ROUNDDOWN($C6/10,0),"-",ROUND($C6/10,0)),"8-9"),"85-89","")))))))))))))))))))),$D6),保険料Data!$B:$B,0),2)))</f>
        <v/>
      </c>
      <c r="G6" s="23"/>
      <c r="H6" s="24" t="str">
        <f>IF(EXACT(LEFT($U6,10),"【Warning!】"),"",IF(OR(EXACT($F6,""),EXACT($G6,"")),"",INDEX(保険料Data!$B:$C,MATCH(IF(OR(EXACT($G6,"71"),EXACT($G6,"72"),EXACT($G6,"81"),EXACT($G6,"90"),EXACT($G6,"91"),EXACT($G6,"102")),CONCATENATE($G6,"_",IF(EXACT(TRIM($B6),""),"",IF(EXACT(CONCATENATE(ROUNDDOWN($C6/10,0),"-",ROUND($C6/10,0)),"0-0"),"0-4",IF(EXACT(CONCATENATE(ROUNDDOWN($C6/10,0),"-",ROUND($C6/10,0)),"0-1"),"5-9",IF(EXACT(CONCATENATE(ROUNDDOWN($C6/10,0),"-",ROUND($C6/10,0)),"1-1"),"10-14",IF(EXACT(CONCATENATE(ROUNDDOWN($C6/10,0),"-",ROUND($C6/10,0)),"1-2"),"15-19",IF(EXACT(CONCATENATE(ROUNDDOWN($C6/10,0),"-",ROUND($C6/10,0)),"2-2"),"20-24",IF(EXACT(CONCATENATE(ROUNDDOWN($C6/10,0),"-",ROUND($C6/10,0)),"2-3"),"25-29",IF(EXACT(CONCATENATE(ROUNDDOWN($C6/10,0),"-",ROUND($C6/10,0)),"3-3"),"30-34",IF(EXACT(CONCATENATE(ROUNDDOWN($C6/10,0),"-",ROUND($C6/10,0)),"3-4"),"35-39",IF(EXACT(CONCATENATE(ROUNDDOWN($C6/10,0),"-",ROUND($C6/10,0)),"4-4"),"40-44",IF(EXACT(CONCATENATE(ROUNDDOWN($C6/10,0),"-",ROUND($C6/10,0)),"4-5"),"45-49",IF(EXACT(CONCATENATE(ROUNDDOWN($C6/10,0),"-",ROUND($C6/10,0)),"5-5"),"50-54",IF(EXACT(CONCATENATE(ROUNDDOWN($C6/10,0),"-",ROUND($C6/10,0)),"5-6"),"55-59",IF(EXACT(CONCATENATE(ROUNDDOWN($C6/10,0),"-",ROUND($C6/10,0)),"6-6"),"60-64",IF(EXACT(CONCATENATE(ROUNDDOWN($C6/10,0),"-",ROUND($C6/10,0)),"6-7"),"65-69",IF(EXACT(CONCATENATE(ROUNDDOWN($C6/10,0),"-",ROUND($C6/10,0)),"7-7"),"70-74",IF(EXACT(CONCATENATE(ROUNDDOWN($C6/10,0),"-",ROUND($C6/10,0)),"7-8"),"75-79",IF(EXACT(CONCATENATE(ROUNDDOWN($C6/10,0),"-",ROUND($C6/10,0)),"8-8"),"80-84",IF(EXACT(CONCATENATE(ROUNDDOWN($C6/10,0),"-",ROUND($C6/10,0)),"8-9"),"85-89","")))))))))))))))))))),$G6),保険料Data!$B:$B,0),2)))</f>
        <v/>
      </c>
      <c r="I6" s="23"/>
      <c r="J6" s="24" t="str">
        <f>IF(EXACT(LEFT($U6,10),"【Warning!】"),"",IF(OR(EXACT($F6,""),EXACT($I6,"")),"",INDEX(保険料Data!$B:$C,MATCH(IF(OR(EXACT($I6,"71"),EXACT($I6,"72"),EXACT($I6,"81"),EXACT($I6,"90"),EXACT($I6,"91"),EXACT($I6,"102")),CONCATENATE($I6,"_",IF(EXACT(TRIM($B6),""),"",IF(EXACT(CONCATENATE(ROUNDDOWN($C6/10,0),"-",ROUND($C6/10,0)),"0-0"),"0-4",IF(EXACT(CONCATENATE(ROUNDDOWN($C6/10,0),"-",ROUND($C6/10,0)),"0-1"),"5-9",IF(EXACT(CONCATENATE(ROUNDDOWN($C6/10,0),"-",ROUND($C6/10,0)),"1-1"),"10-14",IF(EXACT(CONCATENATE(ROUNDDOWN($C6/10,0),"-",ROUND($C6/10,0)),"1-2"),"15-19",IF(EXACT(CONCATENATE(ROUNDDOWN($C6/10,0),"-",ROUND($C6/10,0)),"2-2"),"20-24",IF(EXACT(CONCATENATE(ROUNDDOWN($C6/10,0),"-",ROUND($C6/10,0)),"2-3"),"25-29",IF(EXACT(CONCATENATE(ROUNDDOWN($C6/10,0),"-",ROUND($C6/10,0)),"3-3"),"30-34",IF(EXACT(CONCATENATE(ROUNDDOWN($C6/10,0),"-",ROUND($C6/10,0)),"3-4"),"35-39",IF(EXACT(CONCATENATE(ROUNDDOWN($C6/10,0),"-",ROUND($C6/10,0)),"4-4"),"40-44",IF(EXACT(CONCATENATE(ROUNDDOWN($C6/10,0),"-",ROUND($C6/10,0)),"4-5"),"45-49",IF(EXACT(CONCATENATE(ROUNDDOWN($C6/10,0),"-",ROUND($C6/10,0)),"5-5"),"50-54",IF(EXACT(CONCATENATE(ROUNDDOWN($C6/10,0),"-",ROUND($C6/10,0)),"5-6"),"55-59",IF(EXACT(CONCATENATE(ROUNDDOWN($C6/10,0),"-",ROUND($C6/10,0)),"6-6"),"60-64",IF(EXACT(CONCATENATE(ROUNDDOWN($C6/10,0),"-",ROUND($C6/10,0)),"6-7"),"65-69",IF(EXACT(CONCATENATE(ROUNDDOWN($C6/10,0),"-",ROUND($C6/10,0)),"7-7"),"70-74",IF(EXACT(CONCATENATE(ROUNDDOWN($C6/10,0),"-",ROUND($C6/10,0)),"7-8"),"75-79",IF(EXACT(CONCATENATE(ROUNDDOWN($C6/10,0),"-",ROUND($C6/10,0)),"8-8"),"80-84",IF(EXACT(CONCATENATE(ROUNDDOWN($C6/10,0),"-",ROUND($C6/10,0)),"8-9"),"85-89","")))))))))))))))))))),$I6),保険料Data!$B:$B,0),2)))</f>
        <v/>
      </c>
      <c r="K6" s="23"/>
      <c r="L6" s="24" t="str">
        <f>IF(EXACT(LEFT($U6,10),"【Warning!】"),"",IF(OR(EXACT($F6,""),EXACT($K6,"")),"",INDEX(保険料Data!$B:$C,MATCH(IF(OR(EXACT($K6,"71"),EXACT($K6,"72"),EXACT($K6,"81"),EXACT($K6,"90"),EXACT($K6,"91"),EXACT($K6,"102")),CONCATENATE($K6,"_",IF(EXACT(TRIM($B6),""),"",IF(EXACT(CONCATENATE(ROUNDDOWN($C6/10,0),"-",ROUND($C6/10,0)),"0-0"),"0-4",IF(EXACT(CONCATENATE(ROUNDDOWN($C6/10,0),"-",ROUND($C6/10,0)),"0-1"),"5-9",IF(EXACT(CONCATENATE(ROUNDDOWN($C6/10,0),"-",ROUND($C6/10,0)),"1-1"),"10-14",IF(EXACT(CONCATENATE(ROUNDDOWN($C6/10,0),"-",ROUND($C6/10,0)),"1-2"),"15-19",IF(EXACT(CONCATENATE(ROUNDDOWN($C6/10,0),"-",ROUND($C6/10,0)),"2-2"),"20-24",IF(EXACT(CONCATENATE(ROUNDDOWN($C6/10,0),"-",ROUND($C6/10,0)),"2-3"),"25-29",IF(EXACT(CONCATENATE(ROUNDDOWN($C6/10,0),"-",ROUND($C6/10,0)),"3-3"),"30-34",IF(EXACT(CONCATENATE(ROUNDDOWN($C6/10,0),"-",ROUND($C6/10,0)),"3-4"),"35-39",IF(EXACT(CONCATENATE(ROUNDDOWN($C6/10,0),"-",ROUND($C6/10,0)),"4-4"),"40-44",IF(EXACT(CONCATENATE(ROUNDDOWN($C6/10,0),"-",ROUND($C6/10,0)),"4-5"),"45-49",IF(EXACT(CONCATENATE(ROUNDDOWN($C6/10,0),"-",ROUND($C6/10,0)),"5-5"),"50-54",IF(EXACT(CONCATENATE(ROUNDDOWN($C6/10,0),"-",ROUND($C6/10,0)),"5-6"),"55-59",IF(EXACT(CONCATENATE(ROUNDDOWN($C6/10,0),"-",ROUND($C6/10,0)),"6-6"),"60-64",IF(EXACT(CONCATENATE(ROUNDDOWN($C6/10,0),"-",ROUND($C6/10,0)),"6-7"),"65-69",IF(EXACT(CONCATENATE(ROUNDDOWN($C6/10,0),"-",ROUND($C6/10,0)),"7-7"),"70-74",IF(EXACT(CONCATENATE(ROUNDDOWN($C6/10,0),"-",ROUND($C6/10,0)),"7-8"),"75-79",IF(EXACT(CONCATENATE(ROUNDDOWN($C6/10,0),"-",ROUND($C6/10,0)),"8-8"),"80-84",IF(EXACT(CONCATENATE(ROUNDDOWN($C6/10,0),"-",ROUND($C6/10,0)),"8-9"),"85-89","")))))))))))))))))))),$K6),保険料Data!$B:$B,0),2)))</f>
        <v/>
      </c>
      <c r="M6" s="23"/>
      <c r="N6" s="24" t="str">
        <f>IF(EXACT(LEFT($U6,10),"【Warning!】"),"",IF(OR(EXACT($F6,""),EXACT($M6,"")),"",INDEX(保険料Data!$B:$C,MATCH(IF(OR(EXACT($M6,"71"),EXACT($M6,"72"),EXACT($M6,"81"),EXACT($M6,"90"),EXACT($M6,"91"),EXACT($M6,"102")),CONCATENATE($M6,"_",IF(EXACT(TRIM($B6),""),"",IF(EXACT(CONCATENATE(ROUNDDOWN($C6/10,0),"-",ROUND($C6/10,0)),"0-0"),"0-4",IF(EXACT(CONCATENATE(ROUNDDOWN($C6/10,0),"-",ROUND($C6/10,0)),"0-1"),"5-9",IF(EXACT(CONCATENATE(ROUNDDOWN($C6/10,0),"-",ROUND($C6/10,0)),"1-1"),"10-14",IF(EXACT(CONCATENATE(ROUNDDOWN($C6/10,0),"-",ROUND($C6/10,0)),"1-2"),"15-19",IF(EXACT(CONCATENATE(ROUNDDOWN($C6/10,0),"-",ROUND($C6/10,0)),"2-2"),"20-24",IF(EXACT(CONCATENATE(ROUNDDOWN($C6/10,0),"-",ROUND($C6/10,0)),"2-3"),"25-29",IF(EXACT(CONCATENATE(ROUNDDOWN($C6/10,0),"-",ROUND($C6/10,0)),"3-3"),"30-34",IF(EXACT(CONCATENATE(ROUNDDOWN($C6/10,0),"-",ROUND($C6/10,0)),"3-4"),"35-39",IF(EXACT(CONCATENATE(ROUNDDOWN($C6/10,0),"-",ROUND($C6/10,0)),"4-4"),"40-44",IF(EXACT(CONCATENATE(ROUNDDOWN($C6/10,0),"-",ROUND($C6/10,0)),"4-5"),"45-49",IF(EXACT(CONCATENATE(ROUNDDOWN($C6/10,0),"-",ROUND($C6/10,0)),"5-5"),"50-54",IF(EXACT(CONCATENATE(ROUNDDOWN($C6/10,0),"-",ROUND($C6/10,0)),"5-6"),"55-59",IF(EXACT(CONCATENATE(ROUNDDOWN($C6/10,0),"-",ROUND($C6/10,0)),"6-6"),"60-64",IF(EXACT(CONCATENATE(ROUNDDOWN($C6/10,0),"-",ROUND($C6/10,0)),"6-7"),"65-69",IF(EXACT(CONCATENATE(ROUNDDOWN($C6/10,0),"-",ROUND($C6/10,0)),"7-7"),"70-74",IF(EXACT(CONCATENATE(ROUNDDOWN($C6/10,0),"-",ROUND($C6/10,0)),"7-8"),"75-79",IF(EXACT(CONCATENATE(ROUNDDOWN($C6/10,0),"-",ROUND($C6/10,0)),"8-8"),"80-84",IF(EXACT(CONCATENATE(ROUNDDOWN($C6/10,0),"-",ROUND($C6/10,0)),"8-9"),"85-89","")))))))))))))))))))),$M6),保険料Data!$B:$B,0),2)))</f>
        <v/>
      </c>
      <c r="O6" s="23"/>
      <c r="P6" s="24" t="str">
        <f>IF(EXACT(LEFT($U6,10),"【Warning!】"),"",IF(OR(EXACT($F6,""),EXACT($O6,"")),"",INDEX(保険料Data!$B:$C,MATCH(IF(OR(EXACT($O6,"71"),EXACT($O6,"72"),EXACT($O6,"81"),EXACT($O6,"90"),EXACT($O6,"91"),EXACT($O6,"102")),CONCATENATE($O6,"_",IF(EXACT(TRIM($B6),""),"",IF(EXACT(CONCATENATE(ROUNDDOWN($C6/10,0),"-",ROUND($C6/10,0)),"0-0"),"0-4",IF(EXACT(CONCATENATE(ROUNDDOWN($C6/10,0),"-",ROUND($C6/10,0)),"0-1"),"5-9",IF(EXACT(CONCATENATE(ROUNDDOWN($C6/10,0),"-",ROUND($C6/10,0)),"1-1"),"10-14",IF(EXACT(CONCATENATE(ROUNDDOWN($C6/10,0),"-",ROUND($C6/10,0)),"1-2"),"15-19",IF(EXACT(CONCATENATE(ROUNDDOWN($C6/10,0),"-",ROUND($C6/10,0)),"2-2"),"20-24",IF(EXACT(CONCATENATE(ROUNDDOWN($C6/10,0),"-",ROUND($C6/10,0)),"2-3"),"25-29",IF(EXACT(CONCATENATE(ROUNDDOWN($C6/10,0),"-",ROUND($C6/10,0)),"3-3"),"30-34",IF(EXACT(CONCATENATE(ROUNDDOWN($C6/10,0),"-",ROUND($C6/10,0)),"3-4"),"35-39",IF(EXACT(CONCATENATE(ROUNDDOWN($C6/10,0),"-",ROUND($C6/10,0)),"4-4"),"40-44",IF(EXACT(CONCATENATE(ROUNDDOWN($C6/10,0),"-",ROUND($C6/10,0)),"4-5"),"45-49",IF(EXACT(CONCATENATE(ROUNDDOWN($C6/10,0),"-",ROUND($C6/10,0)),"5-5"),"50-54",IF(EXACT(CONCATENATE(ROUNDDOWN($C6/10,0),"-",ROUND($C6/10,0)),"5-6"),"55-59",IF(EXACT(CONCATENATE(ROUNDDOWN($C6/10,0),"-",ROUND($C6/10,0)),"6-6"),"60-64",IF(EXACT(CONCATENATE(ROUNDDOWN($C6/10,0),"-",ROUND($C6/10,0)),"6-7"),"65-69",IF(EXACT(CONCATENATE(ROUNDDOWN($C6/10,0),"-",ROUND($C6/10,0)),"7-7"),"70-74",IF(EXACT(CONCATENATE(ROUNDDOWN($C6/10,0),"-",ROUND($C6/10,0)),"7-8"),"75-79",IF(EXACT(CONCATENATE(ROUNDDOWN($C6/10,0),"-",ROUND($C6/10,0)),"8-8"),"80-84",IF(EXACT(CONCATENATE(ROUNDDOWN($C6/10,0),"-",ROUND($C6/10,0)),"8-9"),"85-89","")))))))))))))))))))),$O6),保険料Data!$B:$B,0),2)))</f>
        <v/>
      </c>
      <c r="Q6" s="23"/>
      <c r="R6" s="24" t="str">
        <f>IF(EXACT(LEFT($U6,10),"【Warning!】"),"",IF(OR(EXACT($F6,""),EXACT($Q6,"")),"",INDEX(保険料Data!$B:$C,MATCH(IF(OR(EXACT($Q6,"71"),EXACT($Q6,"72"),EXACT($Q6,"81"),EXACT($Q6,"90"),EXACT($Q6,"91"),EXACT($Q6,"102")),CONCATENATE($Q6,"_",IF(EXACT(TRIM($B6),""),"",IF(EXACT(CONCATENATE(ROUNDDOWN($C6/10,0),"-",ROUND($C6/10,0)),"0-0"),"0-4",IF(EXACT(CONCATENATE(ROUNDDOWN($C6/10,0),"-",ROUND($C6/10,0)),"0-1"),"5-9",IF(EXACT(CONCATENATE(ROUNDDOWN($C6/10,0),"-",ROUND($C6/10,0)),"1-1"),"10-14",IF(EXACT(CONCATENATE(ROUNDDOWN($C6/10,0),"-",ROUND($C6/10,0)),"1-2"),"15-19",IF(EXACT(CONCATENATE(ROUNDDOWN($C6/10,0),"-",ROUND($C6/10,0)),"2-2"),"20-24",IF(EXACT(CONCATENATE(ROUNDDOWN($C6/10,0),"-",ROUND($C6/10,0)),"2-3"),"25-29",IF(EXACT(CONCATENATE(ROUNDDOWN($C6/10,0),"-",ROUND($C6/10,0)),"3-3"),"30-34",IF(EXACT(CONCATENATE(ROUNDDOWN($C6/10,0),"-",ROUND($C6/10,0)),"3-4"),"35-39",IF(EXACT(CONCATENATE(ROUNDDOWN($C6/10,0),"-",ROUND($C6/10,0)),"4-4"),"40-44",IF(EXACT(CONCATENATE(ROUNDDOWN($C6/10,0),"-",ROUND($C6/10,0)),"4-5"),"45-49",IF(EXACT(CONCATENATE(ROUNDDOWN($C6/10,0),"-",ROUND($C6/10,0)),"5-5"),"50-54",IF(EXACT(CONCATENATE(ROUNDDOWN($C6/10,0),"-",ROUND($C6/10,0)),"5-6"),"55-59",IF(EXACT(CONCATENATE(ROUNDDOWN($C6/10,0),"-",ROUND($C6/10,0)),"6-6"),"60-64",IF(EXACT(CONCATENATE(ROUNDDOWN($C6/10,0),"-",ROUND($C6/10,0)),"6-7"),"65-69",IF(EXACT(CONCATENATE(ROUNDDOWN($C6/10,0),"-",ROUND($C6/10,0)),"7-7"),"70-74",IF(EXACT(CONCATENATE(ROUNDDOWN($C6/10,0),"-",ROUND($C6/10,0)),"7-8"),"75-79",IF(EXACT(CONCATENATE(ROUNDDOWN($C6/10,0),"-",ROUND($C6/10,0)),"8-8"),"80-84",IF(EXACT(CONCATENATE(ROUNDDOWN($C6/10,0),"-",ROUND($C6/10,0)),"8-9"),"85-89","")))))))))))))))))))),$Q6),保険料Data!$B:$B,0),2)))</f>
        <v/>
      </c>
      <c r="S6" s="24" t="str">
        <f t="shared" ref="S6:S19" si="1">IF(EXACT($F6,""),"",SUM($F6,$H6,$J6,$L6,$N6,$P6,$R6))</f>
        <v/>
      </c>
      <c r="U6" s="53" t="str" cm="1">
        <f t="array" ref="U6">_xlfn.IFNA(_xlfn.IFS(AND(EXACT(TRIM($B6),""),EXACT(TRIM($D6),""),EXACT(TRIM($E6),""),EXACT(TRIM($G6),""),EXACT(TRIM($I6),""),EXACT(TRIM($K6),""),EXACT(TRIM($M6),""),EXACT(TRIM($O6),""),EXACT(TRIM($Q6),"")),"",EXACT(TRIM($B6),""),"【Warning!】生年月日を入力してください",EXACT(TRIM($D6),""),"【Warning!】ご希望プランを選択してください",AND(EXACT(LEFTB($D6,1),"F"),EXACT(TRIM($G6),""),EXACT(TRIM($I6),""),EXACT(TRIM($K6),""),EXACT(TRIM($M6),""),EXACT(TRIM($O6),""),EXACT(TRIM($Q6),"")),IF(OR(EXACT(TRIM($E6),""),EXACT(TRIM($E6),1)),"","【Warning!】ファミリープランのご加入上限口数は1口です"),AND(EXACT($D6,"SC"),EXACT(TRIM($G6),""),EXACT(TRIM($I6),""),EXACT(TRIM($K6),""),EXACT(TRIM($M6),""),EXACT(TRIM($O6),""),EXACT(TRIM($Q6),"")),IF(AND(OR(EXACT(IF(OR(EXACT($C6,61),EXACT($C6,62),EXACT($C6,63),EXACT($C6,64)),7,ROUND($C6/10,0)),2),EXACT(IF(OR(EXACT($C6,61),EXACT($C6,62),EXACT($C6,63),EXACT($C6,64)),7,ROUND($C6/10,0)),3),EXACT(IF(OR(EXACT($C6,61),EXACT($C6,62),EXACT($C6,63),EXACT($C6,64)),7,ROUND($C6/10,0)),4),EXACT(IF(OR(EXACT($C6,61),EXACT($C6,62),EXACT($C6,63),EXACT($C6,64)),7,ROUND($C6/10,0)),5),EXACT(IF(OR(EXACT($C6,61),EXACT($C6,62),EXACT($C6,63),EXACT($C6,64)),7,ROUND($C6/10,0)),6)),NOT(OR(EXACT($E6,""),EXACT($E6,1),EXACT($E6,2)))),"【Warning!】疾病プランのご加入上限口数は2口です",IF(AND(NOT(OR(EXACT(IF(OR(EXACT($C6,61),EXACT($C6,62),EXACT($C6,63),EXACT($C6,64)),7,ROUND($C6/10,0)),2),EXACT(IF(OR(EXACT($C6,61),EXACT($C6,62),EXACT($C6,63),EXACT($C6,64)),7,ROUND($C6/10,0)),3),EXACT(IF(OR(EXACT($C6,61),EXACT($C6,62),EXACT($C6,63),EXACT($C6,64)),7,ROUND($C6/10,0)),4),EXACT(IF(OR(EXACT($C6,61),EXACT($C6,62),EXACT($C6,63),EXACT($C6,64)),7,ROUND($C6/10,0)),5),EXACT(IF(OR(EXACT($C6,61),EXACT($C6,62),EXACT($C6,63),EXACT($C6,64)),7,ROUND($C6/10,0)),6))),NOT(OR(EXACT($E6,""),EXACT($E6,1)))),"【Warning!】疾病プランのご加入上限口数は1口です","")),AND(OR(EXACT(TRIM($D6),"FB1"),EXACT(TRIM($D6),"FB2"),EXACT(TRIM($D6),"FB3"),EXACT(TRIM($D6),"FB4"),EXACT(TRIM($D6),"FS1"),EXACT(TRIM($D6),"FS2"),EXACT(TRIM($D6),"FS3"),EXACT(TRIM($D6),"FS4")),NOT(AND(EXACT(TRIM($G6),""),EXACT(TRIM($I6),""),EXACT(TRIM($K6),""),EXACT(TRIM($M6),""),EXACT(TRIM($O6),""),EXACT(TRIM($Q6),"")))),IF(OR(EXACT($D6,"SC"),EXACT($D6,"SA"),EXACT($D6,"SS")),"","【Warning!】オプションをセットできるのは自由設計プラン(SC,SA,SS)のみです"),OR(EXACT($D6,"SA"),EXACT($D6,"SS")),IF(OR(EXACT($G6,"61"),EXACT($G6,"62"),EXACT($G6,"71"),EXACT($G6,"72"),EXACT($G6,"81"),EXACT($G6,"90"),EXACT($G6,"91"),EXACT($G6,"102"),EXACT($G6,"111"),EXACT($I6,"61"),EXACT($I6,"62"),EXACT($I6,"71"),EXACT($I6,"72"),EXACT($I6,"81"),EXACT($I6,"90"),EXACT($I6,"91"),EXACT($I6,"102"),EXACT($I6,"111"),EXACT($K6,"61"),EXACT($K6,"62"),EXACT($K6,"71"),EXACT($K6,"72"),EXACT($K6,"81"),EXACT($K6,"90"),EXACT($K6,"91"),EXACT($K6,"102"),EXACT($K6,"111"),EXACT($M6,"61"),EXACT($M6,"62"),EXACT($M6,"71"),EXACT($M6,"72"),EXACT($M6,"81"),EXACT($M6,"90"),EXACT($M6,"91"),EXACT($M6,"102"),EXACT($M6,"111"),EXACT($O6,"61"),EXACT($O6,"62"),EXACT($O6,"71"),EXACT($O6,"72"),EXACT($O6,"81"),EXACT($O6,"90"),EXACT($O6,"91"),EXACT($O6,"102"),EXACT($O6,"111"),EXACT($Q6,"61"),EXACT($Q6,"62"),EXACT($Q6,"71"),EXACT($Q6,"72"),EXACT($Q6,"81"),EXACT($Q6,"90"),EXACT($Q6,"91"),EXACT($Q6,"102"),EXACT($Q6,"111")),"【Warning!】SCにのみセット可(SA・SSにはセット不可)であるオプションが選択されています",""),AND(OR(EXACT($G6,71),EXACT($G6,72),EXACT($I6,71),EXACT($I6,72),EXACT($K6,71),EXACT($K6,72),EXACT($M6,71),EXACT($M6,72),EXACT($O6,71),EXACT($O6,72),EXACT($Q6,71),EXACT($Q6,72)),OR(EXACT($G6,90),EXACT($G6,91),EXACT($I6,90),EXACT($I6,91),EXACT($K6,90),EXACT($K6,91),EXACT($M6,90),EXACT($M6,91),EXACT($O6,90),EXACT($O6,91),EXACT($Q6,90),EXACT($Q6,91))),"【Warning!】がん診断保険金(71,72)と八大疾病一時金(90,91)は同時セット不可です"),"")</f>
        <v/>
      </c>
    </row>
    <row r="7" spans="1:21" s="6" customFormat="1" ht="26.25" customHeight="1">
      <c r="A7" s="14">
        <v>3</v>
      </c>
      <c r="B7" s="21"/>
      <c r="C7" s="22" t="str">
        <f t="shared" si="0"/>
        <v/>
      </c>
      <c r="D7" s="23"/>
      <c r="E7" s="23"/>
      <c r="F7" s="24" t="str">
        <f>IF(EXACT(LEFT($U7,10),"【Warning!】"),"",IF(OR(EXACT(TRIM($B7),""),EXACT(TRIM($D7),""),EXACT(TRIM($E7),"")),"",$E7*INDEX(保険料Data!$B:$C,MATCH(IF(EXACT($D7,"SC"),CONCATENATE($D7,"_",IF(EXACT(TRIM($B7),""),"",IF(EXACT(CONCATENATE(ROUNDDOWN($C7/10,0),"-",ROUND($C7/10,0)),"0-0"),"0-4",IF(EXACT(CONCATENATE(ROUNDDOWN($C7/10,0),"-",ROUND($C7/10,0)),"0-1"),"5-9",IF(EXACT(CONCATENATE(ROUNDDOWN($C7/10,0),"-",ROUND($C7/10,0)),"1-1"),"10-14",IF(EXACT(CONCATENATE(ROUNDDOWN($C7/10,0),"-",ROUND($C7/10,0)),"1-2"),"15-19",IF(EXACT(CONCATENATE(ROUNDDOWN($C7/10,0),"-",ROUND($C7/10,0)),"2-2"),"20-24",IF(EXACT(CONCATENATE(ROUNDDOWN($C7/10,0),"-",ROUND($C7/10,0)),"2-3"),"25-29",IF(EXACT(CONCATENATE(ROUNDDOWN($C7/10,0),"-",ROUND($C7/10,0)),"3-3"),"30-34",IF(EXACT(CONCATENATE(ROUNDDOWN($C7/10,0),"-",ROUND($C7/10,0)),"3-4"),"35-39",IF(EXACT(CONCATENATE(ROUNDDOWN($C7/10,0),"-",ROUND($C7/10,0)),"4-4"),"40-44",IF(EXACT(CONCATENATE(ROUNDDOWN($C7/10,0),"-",ROUND($C7/10,0)),"4-5"),"45-49",IF(EXACT(CONCATENATE(ROUNDDOWN($C7/10,0),"-",ROUND($C7/10,0)),"5-5"),"50-54",IF(EXACT(CONCATENATE(ROUNDDOWN($C7/10,0),"-",ROUND($C7/10,0)),"5-6"),"55-59",IF(EXACT(CONCATENATE(ROUNDDOWN($C7/10,0),"-",ROUND($C7/10,0)),"6-6"),"60-64",IF(EXACT(CONCATENATE(ROUNDDOWN($C7/10,0),"-",ROUND($C7/10,0)),"6-7"),"65-69",IF(EXACT(CONCATENATE(ROUNDDOWN($C7/10,0),"-",ROUND($C7/10,0)),"7-7"),"70-74",IF(EXACT(CONCATENATE(ROUNDDOWN($C7/10,0),"-",ROUND($C7/10,0)),"7-8"),"75-79",IF(EXACT(CONCATENATE(ROUNDDOWN($C7/10,0),"-",ROUND($C7/10,0)),"8-8"),"80-84",IF(EXACT(CONCATENATE(ROUNDDOWN($C7/10,0),"-",ROUND($C7/10,0)),"8-9"),"85-89","")))))))))))))))))))),$D7),保険料Data!$B:$B,0),2)))</f>
        <v/>
      </c>
      <c r="G7" s="23"/>
      <c r="H7" s="24" t="str">
        <f>IF(EXACT(LEFT($U7,10),"【Warning!】"),"",IF(OR(EXACT($F7,""),EXACT($G7,"")),"",INDEX(保険料Data!$B:$C,MATCH(IF(OR(EXACT($G7,"71"),EXACT($G7,"72"),EXACT($G7,"81"),EXACT($G7,"90"),EXACT($G7,"91"),EXACT($G7,"102")),CONCATENATE($G7,"_",IF(EXACT(TRIM($B7),""),"",IF(EXACT(CONCATENATE(ROUNDDOWN($C7/10,0),"-",ROUND($C7/10,0)),"0-0"),"0-4",IF(EXACT(CONCATENATE(ROUNDDOWN($C7/10,0),"-",ROUND($C7/10,0)),"0-1"),"5-9",IF(EXACT(CONCATENATE(ROUNDDOWN($C7/10,0),"-",ROUND($C7/10,0)),"1-1"),"10-14",IF(EXACT(CONCATENATE(ROUNDDOWN($C7/10,0),"-",ROUND($C7/10,0)),"1-2"),"15-19",IF(EXACT(CONCATENATE(ROUNDDOWN($C7/10,0),"-",ROUND($C7/10,0)),"2-2"),"20-24",IF(EXACT(CONCATENATE(ROUNDDOWN($C7/10,0),"-",ROUND($C7/10,0)),"2-3"),"25-29",IF(EXACT(CONCATENATE(ROUNDDOWN($C7/10,0),"-",ROUND($C7/10,0)),"3-3"),"30-34",IF(EXACT(CONCATENATE(ROUNDDOWN($C7/10,0),"-",ROUND($C7/10,0)),"3-4"),"35-39",IF(EXACT(CONCATENATE(ROUNDDOWN($C7/10,0),"-",ROUND($C7/10,0)),"4-4"),"40-44",IF(EXACT(CONCATENATE(ROUNDDOWN($C7/10,0),"-",ROUND($C7/10,0)),"4-5"),"45-49",IF(EXACT(CONCATENATE(ROUNDDOWN($C7/10,0),"-",ROUND($C7/10,0)),"5-5"),"50-54",IF(EXACT(CONCATENATE(ROUNDDOWN($C7/10,0),"-",ROUND($C7/10,0)),"5-6"),"55-59",IF(EXACT(CONCATENATE(ROUNDDOWN($C7/10,0),"-",ROUND($C7/10,0)),"6-6"),"60-64",IF(EXACT(CONCATENATE(ROUNDDOWN($C7/10,0),"-",ROUND($C7/10,0)),"6-7"),"65-69",IF(EXACT(CONCATENATE(ROUNDDOWN($C7/10,0),"-",ROUND($C7/10,0)),"7-7"),"70-74",IF(EXACT(CONCATENATE(ROUNDDOWN($C7/10,0),"-",ROUND($C7/10,0)),"7-8"),"75-79",IF(EXACT(CONCATENATE(ROUNDDOWN($C7/10,0),"-",ROUND($C7/10,0)),"8-8"),"80-84",IF(EXACT(CONCATENATE(ROUNDDOWN($C7/10,0),"-",ROUND($C7/10,0)),"8-9"),"85-89","")))))))))))))))))))),$G7),保険料Data!$B:$B,0),2)))</f>
        <v/>
      </c>
      <c r="I7" s="23"/>
      <c r="J7" s="24" t="str">
        <f>IF(EXACT(LEFT($U7,10),"【Warning!】"),"",IF(OR(EXACT($F7,""),EXACT($I7,"")),"",INDEX(保険料Data!$B:$C,MATCH(IF(OR(EXACT($I7,"71"),EXACT($I7,"72"),EXACT($I7,"81"),EXACT($I7,"90"),EXACT($I7,"91"),EXACT($I7,"102")),CONCATENATE($I7,"_",IF(EXACT(TRIM($B7),""),"",IF(EXACT(CONCATENATE(ROUNDDOWN($C7/10,0),"-",ROUND($C7/10,0)),"0-0"),"0-4",IF(EXACT(CONCATENATE(ROUNDDOWN($C7/10,0),"-",ROUND($C7/10,0)),"0-1"),"5-9",IF(EXACT(CONCATENATE(ROUNDDOWN($C7/10,0),"-",ROUND($C7/10,0)),"1-1"),"10-14",IF(EXACT(CONCATENATE(ROUNDDOWN($C7/10,0),"-",ROUND($C7/10,0)),"1-2"),"15-19",IF(EXACT(CONCATENATE(ROUNDDOWN($C7/10,0),"-",ROUND($C7/10,0)),"2-2"),"20-24",IF(EXACT(CONCATENATE(ROUNDDOWN($C7/10,0),"-",ROUND($C7/10,0)),"2-3"),"25-29",IF(EXACT(CONCATENATE(ROUNDDOWN($C7/10,0),"-",ROUND($C7/10,0)),"3-3"),"30-34",IF(EXACT(CONCATENATE(ROUNDDOWN($C7/10,0),"-",ROUND($C7/10,0)),"3-4"),"35-39",IF(EXACT(CONCATENATE(ROUNDDOWN($C7/10,0),"-",ROUND($C7/10,0)),"4-4"),"40-44",IF(EXACT(CONCATENATE(ROUNDDOWN($C7/10,0),"-",ROUND($C7/10,0)),"4-5"),"45-49",IF(EXACT(CONCATENATE(ROUNDDOWN($C7/10,0),"-",ROUND($C7/10,0)),"5-5"),"50-54",IF(EXACT(CONCATENATE(ROUNDDOWN($C7/10,0),"-",ROUND($C7/10,0)),"5-6"),"55-59",IF(EXACT(CONCATENATE(ROUNDDOWN($C7/10,0),"-",ROUND($C7/10,0)),"6-6"),"60-64",IF(EXACT(CONCATENATE(ROUNDDOWN($C7/10,0),"-",ROUND($C7/10,0)),"6-7"),"65-69",IF(EXACT(CONCATENATE(ROUNDDOWN($C7/10,0),"-",ROUND($C7/10,0)),"7-7"),"70-74",IF(EXACT(CONCATENATE(ROUNDDOWN($C7/10,0),"-",ROUND($C7/10,0)),"7-8"),"75-79",IF(EXACT(CONCATENATE(ROUNDDOWN($C7/10,0),"-",ROUND($C7/10,0)),"8-8"),"80-84",IF(EXACT(CONCATENATE(ROUNDDOWN($C7/10,0),"-",ROUND($C7/10,0)),"8-9"),"85-89","")))))))))))))))))))),$I7),保険料Data!$B:$B,0),2)))</f>
        <v/>
      </c>
      <c r="K7" s="23"/>
      <c r="L7" s="24" t="str">
        <f>IF(EXACT(LEFT($U7,10),"【Warning!】"),"",IF(OR(EXACT($F7,""),EXACT($K7,"")),"",INDEX(保険料Data!$B:$C,MATCH(IF(OR(EXACT($K7,"71"),EXACT($K7,"72"),EXACT($K7,"81"),EXACT($K7,"90"),EXACT($K7,"91"),EXACT($K7,"102")),CONCATENATE($K7,"_",IF(EXACT(TRIM($B7),""),"",IF(EXACT(CONCATENATE(ROUNDDOWN($C7/10,0),"-",ROUND($C7/10,0)),"0-0"),"0-4",IF(EXACT(CONCATENATE(ROUNDDOWN($C7/10,0),"-",ROUND($C7/10,0)),"0-1"),"5-9",IF(EXACT(CONCATENATE(ROUNDDOWN($C7/10,0),"-",ROUND($C7/10,0)),"1-1"),"10-14",IF(EXACT(CONCATENATE(ROUNDDOWN($C7/10,0),"-",ROUND($C7/10,0)),"1-2"),"15-19",IF(EXACT(CONCATENATE(ROUNDDOWN($C7/10,0),"-",ROUND($C7/10,0)),"2-2"),"20-24",IF(EXACT(CONCATENATE(ROUNDDOWN($C7/10,0),"-",ROUND($C7/10,0)),"2-3"),"25-29",IF(EXACT(CONCATENATE(ROUNDDOWN($C7/10,0),"-",ROUND($C7/10,0)),"3-3"),"30-34",IF(EXACT(CONCATENATE(ROUNDDOWN($C7/10,0),"-",ROUND($C7/10,0)),"3-4"),"35-39",IF(EXACT(CONCATENATE(ROUNDDOWN($C7/10,0),"-",ROUND($C7/10,0)),"4-4"),"40-44",IF(EXACT(CONCATENATE(ROUNDDOWN($C7/10,0),"-",ROUND($C7/10,0)),"4-5"),"45-49",IF(EXACT(CONCATENATE(ROUNDDOWN($C7/10,0),"-",ROUND($C7/10,0)),"5-5"),"50-54",IF(EXACT(CONCATENATE(ROUNDDOWN($C7/10,0),"-",ROUND($C7/10,0)),"5-6"),"55-59",IF(EXACT(CONCATENATE(ROUNDDOWN($C7/10,0),"-",ROUND($C7/10,0)),"6-6"),"60-64",IF(EXACT(CONCATENATE(ROUNDDOWN($C7/10,0),"-",ROUND($C7/10,0)),"6-7"),"65-69",IF(EXACT(CONCATENATE(ROUNDDOWN($C7/10,0),"-",ROUND($C7/10,0)),"7-7"),"70-74",IF(EXACT(CONCATENATE(ROUNDDOWN($C7/10,0),"-",ROUND($C7/10,0)),"7-8"),"75-79",IF(EXACT(CONCATENATE(ROUNDDOWN($C7/10,0),"-",ROUND($C7/10,0)),"8-8"),"80-84",IF(EXACT(CONCATENATE(ROUNDDOWN($C7/10,0),"-",ROUND($C7/10,0)),"8-9"),"85-89","")))))))))))))))))))),$K7),保険料Data!$B:$B,0),2)))</f>
        <v/>
      </c>
      <c r="M7" s="23"/>
      <c r="N7" s="24" t="str">
        <f>IF(EXACT(LEFT($U7,10),"【Warning!】"),"",IF(OR(EXACT($F7,""),EXACT($M7,"")),"",INDEX(保険料Data!$B:$C,MATCH(IF(OR(EXACT($M7,"71"),EXACT($M7,"72"),EXACT($M7,"81"),EXACT($M7,"90"),EXACT($M7,"91"),EXACT($M7,"102")),CONCATENATE($M7,"_",IF(EXACT(TRIM($B7),""),"",IF(EXACT(CONCATENATE(ROUNDDOWN($C7/10,0),"-",ROUND($C7/10,0)),"0-0"),"0-4",IF(EXACT(CONCATENATE(ROUNDDOWN($C7/10,0),"-",ROUND($C7/10,0)),"0-1"),"5-9",IF(EXACT(CONCATENATE(ROUNDDOWN($C7/10,0),"-",ROUND($C7/10,0)),"1-1"),"10-14",IF(EXACT(CONCATENATE(ROUNDDOWN($C7/10,0),"-",ROUND($C7/10,0)),"1-2"),"15-19",IF(EXACT(CONCATENATE(ROUNDDOWN($C7/10,0),"-",ROUND($C7/10,0)),"2-2"),"20-24",IF(EXACT(CONCATENATE(ROUNDDOWN($C7/10,0),"-",ROUND($C7/10,0)),"2-3"),"25-29",IF(EXACT(CONCATENATE(ROUNDDOWN($C7/10,0),"-",ROUND($C7/10,0)),"3-3"),"30-34",IF(EXACT(CONCATENATE(ROUNDDOWN($C7/10,0),"-",ROUND($C7/10,0)),"3-4"),"35-39",IF(EXACT(CONCATENATE(ROUNDDOWN($C7/10,0),"-",ROUND($C7/10,0)),"4-4"),"40-44",IF(EXACT(CONCATENATE(ROUNDDOWN($C7/10,0),"-",ROUND($C7/10,0)),"4-5"),"45-49",IF(EXACT(CONCATENATE(ROUNDDOWN($C7/10,0),"-",ROUND($C7/10,0)),"5-5"),"50-54",IF(EXACT(CONCATENATE(ROUNDDOWN($C7/10,0),"-",ROUND($C7/10,0)),"5-6"),"55-59",IF(EXACT(CONCATENATE(ROUNDDOWN($C7/10,0),"-",ROUND($C7/10,0)),"6-6"),"60-64",IF(EXACT(CONCATENATE(ROUNDDOWN($C7/10,0),"-",ROUND($C7/10,0)),"6-7"),"65-69",IF(EXACT(CONCATENATE(ROUNDDOWN($C7/10,0),"-",ROUND($C7/10,0)),"7-7"),"70-74",IF(EXACT(CONCATENATE(ROUNDDOWN($C7/10,0),"-",ROUND($C7/10,0)),"7-8"),"75-79",IF(EXACT(CONCATENATE(ROUNDDOWN($C7/10,0),"-",ROUND($C7/10,0)),"8-8"),"80-84",IF(EXACT(CONCATENATE(ROUNDDOWN($C7/10,0),"-",ROUND($C7/10,0)),"8-9"),"85-89","")))))))))))))))))))),$M7),保険料Data!$B:$B,0),2)))</f>
        <v/>
      </c>
      <c r="O7" s="23"/>
      <c r="P7" s="24" t="str">
        <f>IF(EXACT(LEFT($U7,10),"【Warning!】"),"",IF(OR(EXACT($F7,""),EXACT($O7,"")),"",INDEX(保険料Data!$B:$C,MATCH(IF(OR(EXACT($O7,"71"),EXACT($O7,"72"),EXACT($O7,"81"),EXACT($O7,"90"),EXACT($O7,"91"),EXACT($O7,"102")),CONCATENATE($O7,"_",IF(EXACT(TRIM($B7),""),"",IF(EXACT(CONCATENATE(ROUNDDOWN($C7/10,0),"-",ROUND($C7/10,0)),"0-0"),"0-4",IF(EXACT(CONCATENATE(ROUNDDOWN($C7/10,0),"-",ROUND($C7/10,0)),"0-1"),"5-9",IF(EXACT(CONCATENATE(ROUNDDOWN($C7/10,0),"-",ROUND($C7/10,0)),"1-1"),"10-14",IF(EXACT(CONCATENATE(ROUNDDOWN($C7/10,0),"-",ROUND($C7/10,0)),"1-2"),"15-19",IF(EXACT(CONCATENATE(ROUNDDOWN($C7/10,0),"-",ROUND($C7/10,0)),"2-2"),"20-24",IF(EXACT(CONCATENATE(ROUNDDOWN($C7/10,0),"-",ROUND($C7/10,0)),"2-3"),"25-29",IF(EXACT(CONCATENATE(ROUNDDOWN($C7/10,0),"-",ROUND($C7/10,0)),"3-3"),"30-34",IF(EXACT(CONCATENATE(ROUNDDOWN($C7/10,0),"-",ROUND($C7/10,0)),"3-4"),"35-39",IF(EXACT(CONCATENATE(ROUNDDOWN($C7/10,0),"-",ROUND($C7/10,0)),"4-4"),"40-44",IF(EXACT(CONCATENATE(ROUNDDOWN($C7/10,0),"-",ROUND($C7/10,0)),"4-5"),"45-49",IF(EXACT(CONCATENATE(ROUNDDOWN($C7/10,0),"-",ROUND($C7/10,0)),"5-5"),"50-54",IF(EXACT(CONCATENATE(ROUNDDOWN($C7/10,0),"-",ROUND($C7/10,0)),"5-6"),"55-59",IF(EXACT(CONCATENATE(ROUNDDOWN($C7/10,0),"-",ROUND($C7/10,0)),"6-6"),"60-64",IF(EXACT(CONCATENATE(ROUNDDOWN($C7/10,0),"-",ROUND($C7/10,0)),"6-7"),"65-69",IF(EXACT(CONCATENATE(ROUNDDOWN($C7/10,0),"-",ROUND($C7/10,0)),"7-7"),"70-74",IF(EXACT(CONCATENATE(ROUNDDOWN($C7/10,0),"-",ROUND($C7/10,0)),"7-8"),"75-79",IF(EXACT(CONCATENATE(ROUNDDOWN($C7/10,0),"-",ROUND($C7/10,0)),"8-8"),"80-84",IF(EXACT(CONCATENATE(ROUNDDOWN($C7/10,0),"-",ROUND($C7/10,0)),"8-9"),"85-89","")))))))))))))))))))),$O7),保険料Data!$B:$B,0),2)))</f>
        <v/>
      </c>
      <c r="Q7" s="23"/>
      <c r="R7" s="24" t="str">
        <f>IF(EXACT(LEFT($U7,10),"【Warning!】"),"",IF(OR(EXACT($F7,""),EXACT($Q7,"")),"",INDEX(保険料Data!$B:$C,MATCH(IF(OR(EXACT($Q7,"71"),EXACT($Q7,"72"),EXACT($Q7,"81"),EXACT($Q7,"90"),EXACT($Q7,"91"),EXACT($Q7,"102")),CONCATENATE($Q7,"_",IF(EXACT(TRIM($B7),""),"",IF(EXACT(CONCATENATE(ROUNDDOWN($C7/10,0),"-",ROUND($C7/10,0)),"0-0"),"0-4",IF(EXACT(CONCATENATE(ROUNDDOWN($C7/10,0),"-",ROUND($C7/10,0)),"0-1"),"5-9",IF(EXACT(CONCATENATE(ROUNDDOWN($C7/10,0),"-",ROUND($C7/10,0)),"1-1"),"10-14",IF(EXACT(CONCATENATE(ROUNDDOWN($C7/10,0),"-",ROUND($C7/10,0)),"1-2"),"15-19",IF(EXACT(CONCATENATE(ROUNDDOWN($C7/10,0),"-",ROUND($C7/10,0)),"2-2"),"20-24",IF(EXACT(CONCATENATE(ROUNDDOWN($C7/10,0),"-",ROUND($C7/10,0)),"2-3"),"25-29",IF(EXACT(CONCATENATE(ROUNDDOWN($C7/10,0),"-",ROUND($C7/10,0)),"3-3"),"30-34",IF(EXACT(CONCATENATE(ROUNDDOWN($C7/10,0),"-",ROUND($C7/10,0)),"3-4"),"35-39",IF(EXACT(CONCATENATE(ROUNDDOWN($C7/10,0),"-",ROUND($C7/10,0)),"4-4"),"40-44",IF(EXACT(CONCATENATE(ROUNDDOWN($C7/10,0),"-",ROUND($C7/10,0)),"4-5"),"45-49",IF(EXACT(CONCATENATE(ROUNDDOWN($C7/10,0),"-",ROUND($C7/10,0)),"5-5"),"50-54",IF(EXACT(CONCATENATE(ROUNDDOWN($C7/10,0),"-",ROUND($C7/10,0)),"5-6"),"55-59",IF(EXACT(CONCATENATE(ROUNDDOWN($C7/10,0),"-",ROUND($C7/10,0)),"6-6"),"60-64",IF(EXACT(CONCATENATE(ROUNDDOWN($C7/10,0),"-",ROUND($C7/10,0)),"6-7"),"65-69",IF(EXACT(CONCATENATE(ROUNDDOWN($C7/10,0),"-",ROUND($C7/10,0)),"7-7"),"70-74",IF(EXACT(CONCATENATE(ROUNDDOWN($C7/10,0),"-",ROUND($C7/10,0)),"7-8"),"75-79",IF(EXACT(CONCATENATE(ROUNDDOWN($C7/10,0),"-",ROUND($C7/10,0)),"8-8"),"80-84",IF(EXACT(CONCATENATE(ROUNDDOWN($C7/10,0),"-",ROUND($C7/10,0)),"8-9"),"85-89","")))))))))))))))))))),$Q7),保険料Data!$B:$B,0),2)))</f>
        <v/>
      </c>
      <c r="S7" s="24" t="str">
        <f t="shared" si="1"/>
        <v/>
      </c>
      <c r="U7" s="53" t="str" cm="1">
        <f t="array" ref="U7">_xlfn.IFNA(_xlfn.IFS(AND(EXACT(TRIM($B7),""),EXACT(TRIM($D7),""),EXACT(TRIM($E7),""),EXACT(TRIM($G7),""),EXACT(TRIM($I7),""),EXACT(TRIM($K7),""),EXACT(TRIM($M7),""),EXACT(TRIM($O7),""),EXACT(TRIM($Q7),"")),"",EXACT(TRIM($B7),""),"【Warning!】生年月日を入力してください",EXACT(TRIM($D7),""),"【Warning!】ご希望プランを選択してください",AND(EXACT(LEFTB($D7,1),"F"),EXACT(TRIM($G7),""),EXACT(TRIM($I7),""),EXACT(TRIM($K7),""),EXACT(TRIM($M7),""),EXACT(TRIM($O7),""),EXACT(TRIM($Q7),"")),IF(OR(EXACT(TRIM($E7),""),EXACT(TRIM($E7),1)),"","【Warning!】ファミリープランのご加入上限口数は1口です"),AND(EXACT($D7,"SC"),EXACT(TRIM($G7),""),EXACT(TRIM($I7),""),EXACT(TRIM($K7),""),EXACT(TRIM($M7),""),EXACT(TRIM($O7),""),EXACT(TRIM($Q7),"")),IF(AND(OR(EXACT(IF(OR(EXACT($C7,61),EXACT($C7,62),EXACT($C7,63),EXACT($C7,64)),7,ROUND($C7/10,0)),2),EXACT(IF(OR(EXACT($C7,61),EXACT($C7,62),EXACT($C7,63),EXACT($C7,64)),7,ROUND($C7/10,0)),3),EXACT(IF(OR(EXACT($C7,61),EXACT($C7,62),EXACT($C7,63),EXACT($C7,64)),7,ROUND($C7/10,0)),4),EXACT(IF(OR(EXACT($C7,61),EXACT($C7,62),EXACT($C7,63),EXACT($C7,64)),7,ROUND($C7/10,0)),5),EXACT(IF(OR(EXACT($C7,61),EXACT($C7,62),EXACT($C7,63),EXACT($C7,64)),7,ROUND($C7/10,0)),6)),NOT(OR(EXACT($E7,""),EXACT($E7,1),EXACT($E7,2)))),"【Warning!】疾病プランのご加入上限口数は2口です",IF(AND(NOT(OR(EXACT(IF(OR(EXACT($C7,61),EXACT($C7,62),EXACT($C7,63),EXACT($C7,64)),7,ROUND($C7/10,0)),2),EXACT(IF(OR(EXACT($C7,61),EXACT($C7,62),EXACT($C7,63),EXACT($C7,64)),7,ROUND($C7/10,0)),3),EXACT(IF(OR(EXACT($C7,61),EXACT($C7,62),EXACT($C7,63),EXACT($C7,64)),7,ROUND($C7/10,0)),4),EXACT(IF(OR(EXACT($C7,61),EXACT($C7,62),EXACT($C7,63),EXACT($C7,64)),7,ROUND($C7/10,0)),5),EXACT(IF(OR(EXACT($C7,61),EXACT($C7,62),EXACT($C7,63),EXACT($C7,64)),7,ROUND($C7/10,0)),6))),NOT(OR(EXACT($E7,""),EXACT($E7,1)))),"【Warning!】疾病プランのご加入上限口数は1口です","")),AND(OR(EXACT(TRIM($D7),"FB1"),EXACT(TRIM($D7),"FB2"),EXACT(TRIM($D7),"FB3"),EXACT(TRIM($D7),"FB4"),EXACT(TRIM($D7),"FS1"),EXACT(TRIM($D7),"FS2"),EXACT(TRIM($D7),"FS3"),EXACT(TRIM($D7),"FS4")),NOT(AND(EXACT(TRIM($G7),""),EXACT(TRIM($I7),""),EXACT(TRIM($K7),""),EXACT(TRIM($M7),""),EXACT(TRIM($O7),""),EXACT(TRIM($Q7),"")))),IF(OR(EXACT($D7,"SC"),EXACT($D7,"SA"),EXACT($D7,"SS")),"","【Warning!】オプションをセットできるのは自由設計プラン(SC,SA,SS)のみです"),OR(EXACT($D7,"SA"),EXACT($D7,"SS")),IF(OR(EXACT($G7,"61"),EXACT($G7,"62"),EXACT($G7,"71"),EXACT($G7,"72"),EXACT($G7,"81"),EXACT($G7,"90"),EXACT($G7,"91"),EXACT($G7,"102"),EXACT($G7,"111"),EXACT($I7,"61"),EXACT($I7,"62"),EXACT($I7,"71"),EXACT($I7,"72"),EXACT($I7,"81"),EXACT($I7,"90"),EXACT($I7,"91"),EXACT($I7,"102"),EXACT($I7,"111"),EXACT($K7,"61"),EXACT($K7,"62"),EXACT($K7,"71"),EXACT($K7,"72"),EXACT($K7,"81"),EXACT($K7,"90"),EXACT($K7,"91"),EXACT($K7,"102"),EXACT($K7,"111"),EXACT($M7,"61"),EXACT($M7,"62"),EXACT($M7,"71"),EXACT($M7,"72"),EXACT($M7,"81"),EXACT($M7,"90"),EXACT($M7,"91"),EXACT($M7,"102"),EXACT($M7,"111"),EXACT($O7,"61"),EXACT($O7,"62"),EXACT($O7,"71"),EXACT($O7,"72"),EXACT($O7,"81"),EXACT($O7,"90"),EXACT($O7,"91"),EXACT($O7,"102"),EXACT($O7,"111"),EXACT($Q7,"61"),EXACT($Q7,"62"),EXACT($Q7,"71"),EXACT($Q7,"72"),EXACT($Q7,"81"),EXACT($Q7,"90"),EXACT($Q7,"91"),EXACT($Q7,"102"),EXACT($Q7,"111")),"【Warning!】SCにのみセット可(SA・SSにはセット不可)であるオプションが選択されています",""),AND(OR(EXACT($G7,71),EXACT($G7,72),EXACT($I7,71),EXACT($I7,72),EXACT($K7,71),EXACT($K7,72),EXACT($M7,71),EXACT($M7,72),EXACT($O7,71),EXACT($O7,72),EXACT($Q7,71),EXACT($Q7,72)),OR(EXACT($G7,90),EXACT($G7,91),EXACT($I7,90),EXACT($I7,91),EXACT($K7,90),EXACT($K7,91),EXACT($M7,90),EXACT($M7,91),EXACT($O7,90),EXACT($O7,91),EXACT($Q7,90),EXACT($Q7,91))),"【Warning!】がん診断保険金(71,72)と八大疾病一時金(90,91)は同時セット不可です"),"")</f>
        <v/>
      </c>
    </row>
    <row r="8" spans="1:21" s="6" customFormat="1" ht="26.25" customHeight="1">
      <c r="A8" s="14">
        <v>4</v>
      </c>
      <c r="B8" s="21"/>
      <c r="C8" s="22" t="str">
        <f t="shared" ref="C8" si="2">IF(EXACT($B8,""),"",YEAR(DATE(LEFTB($A$1,4),8,1))+IF((MONTH(DATE(LEFTB($A$1,4),8,1))+IF((DAY(DATE(LEFTB($A$1,4),8,1))-DAY($B8))-ABS(DAY(DATE(LEFTB($A$1,4),8,1))-DAY($B8)),-1,0)-MONTH($B8))-ABS(MONTH(DATE(LEFTB($A$1,4),8,1))+IF((DAY(DATE(LEFTB($A$1,4),8,1))-DAY($B8))-ABS(DAY(DATE(LEFTB($A$1,4),8,1))-DAY($B8)),-1,0)-MONTH($B8)),-1,0)-YEAR($B8))</f>
        <v/>
      </c>
      <c r="D8" s="23"/>
      <c r="E8" s="23"/>
      <c r="F8" s="24" t="str">
        <f>IF(EXACT(LEFT($U8,10),"【Warning!】"),"",IF(OR(EXACT(TRIM($B8),""),EXACT(TRIM($D8),""),EXACT(TRIM($E8),"")),"",$E8*INDEX(保険料Data!$B:$C,MATCH(IF(EXACT($D8,"SC"),CONCATENATE($D8,"_",IF(EXACT(TRIM($B8),""),"",IF(EXACT(CONCATENATE(ROUNDDOWN($C8/10,0),"-",ROUND($C8/10,0)),"0-0"),"0-4",IF(EXACT(CONCATENATE(ROUNDDOWN($C8/10,0),"-",ROUND($C8/10,0)),"0-1"),"5-9",IF(EXACT(CONCATENATE(ROUNDDOWN($C8/10,0),"-",ROUND($C8/10,0)),"1-1"),"10-14",IF(EXACT(CONCATENATE(ROUNDDOWN($C8/10,0),"-",ROUND($C8/10,0)),"1-2"),"15-19",IF(EXACT(CONCATENATE(ROUNDDOWN($C8/10,0),"-",ROUND($C8/10,0)),"2-2"),"20-24",IF(EXACT(CONCATENATE(ROUNDDOWN($C8/10,0),"-",ROUND($C8/10,0)),"2-3"),"25-29",IF(EXACT(CONCATENATE(ROUNDDOWN($C8/10,0),"-",ROUND($C8/10,0)),"3-3"),"30-34",IF(EXACT(CONCATENATE(ROUNDDOWN($C8/10,0),"-",ROUND($C8/10,0)),"3-4"),"35-39",IF(EXACT(CONCATENATE(ROUNDDOWN($C8/10,0),"-",ROUND($C8/10,0)),"4-4"),"40-44",IF(EXACT(CONCATENATE(ROUNDDOWN($C8/10,0),"-",ROUND($C8/10,0)),"4-5"),"45-49",IF(EXACT(CONCATENATE(ROUNDDOWN($C8/10,0),"-",ROUND($C8/10,0)),"5-5"),"50-54",IF(EXACT(CONCATENATE(ROUNDDOWN($C8/10,0),"-",ROUND($C8/10,0)),"5-6"),"55-59",IF(EXACT(CONCATENATE(ROUNDDOWN($C8/10,0),"-",ROUND($C8/10,0)),"6-6"),"60-64",IF(EXACT(CONCATENATE(ROUNDDOWN($C8/10,0),"-",ROUND($C8/10,0)),"6-7"),"65-69",IF(EXACT(CONCATENATE(ROUNDDOWN($C8/10,0),"-",ROUND($C8/10,0)),"7-7"),"70-74",IF(EXACT(CONCATENATE(ROUNDDOWN($C8/10,0),"-",ROUND($C8/10,0)),"7-8"),"75-79",IF(EXACT(CONCATENATE(ROUNDDOWN($C8/10,0),"-",ROUND($C8/10,0)),"8-8"),"80-84",IF(EXACT(CONCATENATE(ROUNDDOWN($C8/10,0),"-",ROUND($C8/10,0)),"8-9"),"85-89","")))))))))))))))))))),$D8),保険料Data!$B:$B,0),2)))</f>
        <v/>
      </c>
      <c r="G8" s="23"/>
      <c r="H8" s="24" t="str">
        <f>IF(EXACT(LEFT($U8,10),"【Warning!】"),"",IF(OR(EXACT($F8,""),EXACT($G8,"")),"",INDEX(保険料Data!$B:$C,MATCH(IF(OR(EXACT($G8,"71"),EXACT($G8,"72"),EXACT($G8,"81"),EXACT($G8,"90"),EXACT($G8,"91"),EXACT($G8,"102")),CONCATENATE($G8,"_",IF(EXACT(TRIM($B8),""),"",IF(EXACT(CONCATENATE(ROUNDDOWN($C8/10,0),"-",ROUND($C8/10,0)),"0-0"),"0-4",IF(EXACT(CONCATENATE(ROUNDDOWN($C8/10,0),"-",ROUND($C8/10,0)),"0-1"),"5-9",IF(EXACT(CONCATENATE(ROUNDDOWN($C8/10,0),"-",ROUND($C8/10,0)),"1-1"),"10-14",IF(EXACT(CONCATENATE(ROUNDDOWN($C8/10,0),"-",ROUND($C8/10,0)),"1-2"),"15-19",IF(EXACT(CONCATENATE(ROUNDDOWN($C8/10,0),"-",ROUND($C8/10,0)),"2-2"),"20-24",IF(EXACT(CONCATENATE(ROUNDDOWN($C8/10,0),"-",ROUND($C8/10,0)),"2-3"),"25-29",IF(EXACT(CONCATENATE(ROUNDDOWN($C8/10,0),"-",ROUND($C8/10,0)),"3-3"),"30-34",IF(EXACT(CONCATENATE(ROUNDDOWN($C8/10,0),"-",ROUND($C8/10,0)),"3-4"),"35-39",IF(EXACT(CONCATENATE(ROUNDDOWN($C8/10,0),"-",ROUND($C8/10,0)),"4-4"),"40-44",IF(EXACT(CONCATENATE(ROUNDDOWN($C8/10,0),"-",ROUND($C8/10,0)),"4-5"),"45-49",IF(EXACT(CONCATENATE(ROUNDDOWN($C8/10,0),"-",ROUND($C8/10,0)),"5-5"),"50-54",IF(EXACT(CONCATENATE(ROUNDDOWN($C8/10,0),"-",ROUND($C8/10,0)),"5-6"),"55-59",IF(EXACT(CONCATENATE(ROUNDDOWN($C8/10,0),"-",ROUND($C8/10,0)),"6-6"),"60-64",IF(EXACT(CONCATENATE(ROUNDDOWN($C8/10,0),"-",ROUND($C8/10,0)),"6-7"),"65-69",IF(EXACT(CONCATENATE(ROUNDDOWN($C8/10,0),"-",ROUND($C8/10,0)),"7-7"),"70-74",IF(EXACT(CONCATENATE(ROUNDDOWN($C8/10,0),"-",ROUND($C8/10,0)),"7-8"),"75-79",IF(EXACT(CONCATENATE(ROUNDDOWN($C8/10,0),"-",ROUND($C8/10,0)),"8-8"),"80-84",IF(EXACT(CONCATENATE(ROUNDDOWN($C8/10,0),"-",ROUND($C8/10,0)),"8-9"),"85-89","")))))))))))))))))))),$G8),保険料Data!$B:$B,0),2)))</f>
        <v/>
      </c>
      <c r="I8" s="23"/>
      <c r="J8" s="24" t="str">
        <f>IF(EXACT(LEFT($U8,10),"【Warning!】"),"",IF(OR(EXACT($F8,""),EXACT($I8,"")),"",INDEX(保険料Data!$B:$C,MATCH(IF(OR(EXACT($I8,"71"),EXACT($I8,"72"),EXACT($I8,"81"),EXACT($I8,"90"),EXACT($I8,"91"),EXACT($I8,"102")),CONCATENATE($I8,"_",IF(EXACT(TRIM($B8),""),"",IF(EXACT(CONCATENATE(ROUNDDOWN($C8/10,0),"-",ROUND($C8/10,0)),"0-0"),"0-4",IF(EXACT(CONCATENATE(ROUNDDOWN($C8/10,0),"-",ROUND($C8/10,0)),"0-1"),"5-9",IF(EXACT(CONCATENATE(ROUNDDOWN($C8/10,0),"-",ROUND($C8/10,0)),"1-1"),"10-14",IF(EXACT(CONCATENATE(ROUNDDOWN($C8/10,0),"-",ROUND($C8/10,0)),"1-2"),"15-19",IF(EXACT(CONCATENATE(ROUNDDOWN($C8/10,0),"-",ROUND($C8/10,0)),"2-2"),"20-24",IF(EXACT(CONCATENATE(ROUNDDOWN($C8/10,0),"-",ROUND($C8/10,0)),"2-3"),"25-29",IF(EXACT(CONCATENATE(ROUNDDOWN($C8/10,0),"-",ROUND($C8/10,0)),"3-3"),"30-34",IF(EXACT(CONCATENATE(ROUNDDOWN($C8/10,0),"-",ROUND($C8/10,0)),"3-4"),"35-39",IF(EXACT(CONCATENATE(ROUNDDOWN($C8/10,0),"-",ROUND($C8/10,0)),"4-4"),"40-44",IF(EXACT(CONCATENATE(ROUNDDOWN($C8/10,0),"-",ROUND($C8/10,0)),"4-5"),"45-49",IF(EXACT(CONCATENATE(ROUNDDOWN($C8/10,0),"-",ROUND($C8/10,0)),"5-5"),"50-54",IF(EXACT(CONCATENATE(ROUNDDOWN($C8/10,0),"-",ROUND($C8/10,0)),"5-6"),"55-59",IF(EXACT(CONCATENATE(ROUNDDOWN($C8/10,0),"-",ROUND($C8/10,0)),"6-6"),"60-64",IF(EXACT(CONCATENATE(ROUNDDOWN($C8/10,0),"-",ROUND($C8/10,0)),"6-7"),"65-69",IF(EXACT(CONCATENATE(ROUNDDOWN($C8/10,0),"-",ROUND($C8/10,0)),"7-7"),"70-74",IF(EXACT(CONCATENATE(ROUNDDOWN($C8/10,0),"-",ROUND($C8/10,0)),"7-8"),"75-79",IF(EXACT(CONCATENATE(ROUNDDOWN($C8/10,0),"-",ROUND($C8/10,0)),"8-8"),"80-84",IF(EXACT(CONCATENATE(ROUNDDOWN($C8/10,0),"-",ROUND($C8/10,0)),"8-9"),"85-89","")))))))))))))))))))),$I8),保険料Data!$B:$B,0),2)))</f>
        <v/>
      </c>
      <c r="K8" s="23"/>
      <c r="L8" s="24" t="str">
        <f>IF(EXACT(LEFT($U8,10),"【Warning!】"),"",IF(OR(EXACT($F8,""),EXACT($K8,"")),"",INDEX(保険料Data!$B:$C,MATCH(IF(OR(EXACT($K8,"71"),EXACT($K8,"72"),EXACT($K8,"81"),EXACT($K8,"90"),EXACT($K8,"91"),EXACT($K8,"102")),CONCATENATE($K8,"_",IF(EXACT(TRIM($B8),""),"",IF(EXACT(CONCATENATE(ROUNDDOWN($C8/10,0),"-",ROUND($C8/10,0)),"0-0"),"0-4",IF(EXACT(CONCATENATE(ROUNDDOWN($C8/10,0),"-",ROUND($C8/10,0)),"0-1"),"5-9",IF(EXACT(CONCATENATE(ROUNDDOWN($C8/10,0),"-",ROUND($C8/10,0)),"1-1"),"10-14",IF(EXACT(CONCATENATE(ROUNDDOWN($C8/10,0),"-",ROUND($C8/10,0)),"1-2"),"15-19",IF(EXACT(CONCATENATE(ROUNDDOWN($C8/10,0),"-",ROUND($C8/10,0)),"2-2"),"20-24",IF(EXACT(CONCATENATE(ROUNDDOWN($C8/10,0),"-",ROUND($C8/10,0)),"2-3"),"25-29",IF(EXACT(CONCATENATE(ROUNDDOWN($C8/10,0),"-",ROUND($C8/10,0)),"3-3"),"30-34",IF(EXACT(CONCATENATE(ROUNDDOWN($C8/10,0),"-",ROUND($C8/10,0)),"3-4"),"35-39",IF(EXACT(CONCATENATE(ROUNDDOWN($C8/10,0),"-",ROUND($C8/10,0)),"4-4"),"40-44",IF(EXACT(CONCATENATE(ROUNDDOWN($C8/10,0),"-",ROUND($C8/10,0)),"4-5"),"45-49",IF(EXACT(CONCATENATE(ROUNDDOWN($C8/10,0),"-",ROUND($C8/10,0)),"5-5"),"50-54",IF(EXACT(CONCATENATE(ROUNDDOWN($C8/10,0),"-",ROUND($C8/10,0)),"5-6"),"55-59",IF(EXACT(CONCATENATE(ROUNDDOWN($C8/10,0),"-",ROUND($C8/10,0)),"6-6"),"60-64",IF(EXACT(CONCATENATE(ROUNDDOWN($C8/10,0),"-",ROUND($C8/10,0)),"6-7"),"65-69",IF(EXACT(CONCATENATE(ROUNDDOWN($C8/10,0),"-",ROUND($C8/10,0)),"7-7"),"70-74",IF(EXACT(CONCATENATE(ROUNDDOWN($C8/10,0),"-",ROUND($C8/10,0)),"7-8"),"75-79",IF(EXACT(CONCATENATE(ROUNDDOWN($C8/10,0),"-",ROUND($C8/10,0)),"8-8"),"80-84",IF(EXACT(CONCATENATE(ROUNDDOWN($C8/10,0),"-",ROUND($C8/10,0)),"8-9"),"85-89","")))))))))))))))))))),$K8),保険料Data!$B:$B,0),2)))</f>
        <v/>
      </c>
      <c r="M8" s="23"/>
      <c r="N8" s="24" t="str">
        <f>IF(EXACT(LEFT($U8,10),"【Warning!】"),"",IF(OR(EXACT($F8,""),EXACT($M8,"")),"",INDEX(保険料Data!$B:$C,MATCH(IF(OR(EXACT($M8,"71"),EXACT($M8,"72"),EXACT($M8,"81"),EXACT($M8,"90"),EXACT($M8,"91"),EXACT($M8,"102")),CONCATENATE($M8,"_",IF(EXACT(TRIM($B8),""),"",IF(EXACT(CONCATENATE(ROUNDDOWN($C8/10,0),"-",ROUND($C8/10,0)),"0-0"),"0-4",IF(EXACT(CONCATENATE(ROUNDDOWN($C8/10,0),"-",ROUND($C8/10,0)),"0-1"),"5-9",IF(EXACT(CONCATENATE(ROUNDDOWN($C8/10,0),"-",ROUND($C8/10,0)),"1-1"),"10-14",IF(EXACT(CONCATENATE(ROUNDDOWN($C8/10,0),"-",ROUND($C8/10,0)),"1-2"),"15-19",IF(EXACT(CONCATENATE(ROUNDDOWN($C8/10,0),"-",ROUND($C8/10,0)),"2-2"),"20-24",IF(EXACT(CONCATENATE(ROUNDDOWN($C8/10,0),"-",ROUND($C8/10,0)),"2-3"),"25-29",IF(EXACT(CONCATENATE(ROUNDDOWN($C8/10,0),"-",ROUND($C8/10,0)),"3-3"),"30-34",IF(EXACT(CONCATENATE(ROUNDDOWN($C8/10,0),"-",ROUND($C8/10,0)),"3-4"),"35-39",IF(EXACT(CONCATENATE(ROUNDDOWN($C8/10,0),"-",ROUND($C8/10,0)),"4-4"),"40-44",IF(EXACT(CONCATENATE(ROUNDDOWN($C8/10,0),"-",ROUND($C8/10,0)),"4-5"),"45-49",IF(EXACT(CONCATENATE(ROUNDDOWN($C8/10,0),"-",ROUND($C8/10,0)),"5-5"),"50-54",IF(EXACT(CONCATENATE(ROUNDDOWN($C8/10,0),"-",ROUND($C8/10,0)),"5-6"),"55-59",IF(EXACT(CONCATENATE(ROUNDDOWN($C8/10,0),"-",ROUND($C8/10,0)),"6-6"),"60-64",IF(EXACT(CONCATENATE(ROUNDDOWN($C8/10,0),"-",ROUND($C8/10,0)),"6-7"),"65-69",IF(EXACT(CONCATENATE(ROUNDDOWN($C8/10,0),"-",ROUND($C8/10,0)),"7-7"),"70-74",IF(EXACT(CONCATENATE(ROUNDDOWN($C8/10,0),"-",ROUND($C8/10,0)),"7-8"),"75-79",IF(EXACT(CONCATENATE(ROUNDDOWN($C8/10,0),"-",ROUND($C8/10,0)),"8-8"),"80-84",IF(EXACT(CONCATENATE(ROUNDDOWN($C8/10,0),"-",ROUND($C8/10,0)),"8-9"),"85-89","")))))))))))))))))))),$M8),保険料Data!$B:$B,0),2)))</f>
        <v/>
      </c>
      <c r="O8" s="23"/>
      <c r="P8" s="24" t="str">
        <f>IF(EXACT(LEFT($U8,10),"【Warning!】"),"",IF(OR(EXACT($F8,""),EXACT($O8,"")),"",INDEX(保険料Data!$B:$C,MATCH(IF(OR(EXACT($O8,"71"),EXACT($O8,"72"),EXACT($O8,"81"),EXACT($O8,"90"),EXACT($O8,"91"),EXACT($O8,"102")),CONCATENATE($O8,"_",IF(EXACT(TRIM($B8),""),"",IF(EXACT(CONCATENATE(ROUNDDOWN($C8/10,0),"-",ROUND($C8/10,0)),"0-0"),"0-4",IF(EXACT(CONCATENATE(ROUNDDOWN($C8/10,0),"-",ROUND($C8/10,0)),"0-1"),"5-9",IF(EXACT(CONCATENATE(ROUNDDOWN($C8/10,0),"-",ROUND($C8/10,0)),"1-1"),"10-14",IF(EXACT(CONCATENATE(ROUNDDOWN($C8/10,0),"-",ROUND($C8/10,0)),"1-2"),"15-19",IF(EXACT(CONCATENATE(ROUNDDOWN($C8/10,0),"-",ROUND($C8/10,0)),"2-2"),"20-24",IF(EXACT(CONCATENATE(ROUNDDOWN($C8/10,0),"-",ROUND($C8/10,0)),"2-3"),"25-29",IF(EXACT(CONCATENATE(ROUNDDOWN($C8/10,0),"-",ROUND($C8/10,0)),"3-3"),"30-34",IF(EXACT(CONCATENATE(ROUNDDOWN($C8/10,0),"-",ROUND($C8/10,0)),"3-4"),"35-39",IF(EXACT(CONCATENATE(ROUNDDOWN($C8/10,0),"-",ROUND($C8/10,0)),"4-4"),"40-44",IF(EXACT(CONCATENATE(ROUNDDOWN($C8/10,0),"-",ROUND($C8/10,0)),"4-5"),"45-49",IF(EXACT(CONCATENATE(ROUNDDOWN($C8/10,0),"-",ROUND($C8/10,0)),"5-5"),"50-54",IF(EXACT(CONCATENATE(ROUNDDOWN($C8/10,0),"-",ROUND($C8/10,0)),"5-6"),"55-59",IF(EXACT(CONCATENATE(ROUNDDOWN($C8/10,0),"-",ROUND($C8/10,0)),"6-6"),"60-64",IF(EXACT(CONCATENATE(ROUNDDOWN($C8/10,0),"-",ROUND($C8/10,0)),"6-7"),"65-69",IF(EXACT(CONCATENATE(ROUNDDOWN($C8/10,0),"-",ROUND($C8/10,0)),"7-7"),"70-74",IF(EXACT(CONCATENATE(ROUNDDOWN($C8/10,0),"-",ROUND($C8/10,0)),"7-8"),"75-79",IF(EXACT(CONCATENATE(ROUNDDOWN($C8/10,0),"-",ROUND($C8/10,0)),"8-8"),"80-84",IF(EXACT(CONCATENATE(ROUNDDOWN($C8/10,0),"-",ROUND($C8/10,0)),"8-9"),"85-89","")))))))))))))))))))),$O8),保険料Data!$B:$B,0),2)))</f>
        <v/>
      </c>
      <c r="Q8" s="23"/>
      <c r="R8" s="24" t="str">
        <f>IF(EXACT(LEFT($U8,10),"【Warning!】"),"",IF(OR(EXACT($F8,""),EXACT($Q8,"")),"",INDEX(保険料Data!$B:$C,MATCH(IF(OR(EXACT($Q8,"71"),EXACT($Q8,"72"),EXACT($Q8,"81"),EXACT($Q8,"90"),EXACT($Q8,"91"),EXACT($Q8,"102")),CONCATENATE($Q8,"_",IF(EXACT(TRIM($B8),""),"",IF(EXACT(CONCATENATE(ROUNDDOWN($C8/10,0),"-",ROUND($C8/10,0)),"0-0"),"0-4",IF(EXACT(CONCATENATE(ROUNDDOWN($C8/10,0),"-",ROUND($C8/10,0)),"0-1"),"5-9",IF(EXACT(CONCATENATE(ROUNDDOWN($C8/10,0),"-",ROUND($C8/10,0)),"1-1"),"10-14",IF(EXACT(CONCATENATE(ROUNDDOWN($C8/10,0),"-",ROUND($C8/10,0)),"1-2"),"15-19",IF(EXACT(CONCATENATE(ROUNDDOWN($C8/10,0),"-",ROUND($C8/10,0)),"2-2"),"20-24",IF(EXACT(CONCATENATE(ROUNDDOWN($C8/10,0),"-",ROUND($C8/10,0)),"2-3"),"25-29",IF(EXACT(CONCATENATE(ROUNDDOWN($C8/10,0),"-",ROUND($C8/10,0)),"3-3"),"30-34",IF(EXACT(CONCATENATE(ROUNDDOWN($C8/10,0),"-",ROUND($C8/10,0)),"3-4"),"35-39",IF(EXACT(CONCATENATE(ROUNDDOWN($C8/10,0),"-",ROUND($C8/10,0)),"4-4"),"40-44",IF(EXACT(CONCATENATE(ROUNDDOWN($C8/10,0),"-",ROUND($C8/10,0)),"4-5"),"45-49",IF(EXACT(CONCATENATE(ROUNDDOWN($C8/10,0),"-",ROUND($C8/10,0)),"5-5"),"50-54",IF(EXACT(CONCATENATE(ROUNDDOWN($C8/10,0),"-",ROUND($C8/10,0)),"5-6"),"55-59",IF(EXACT(CONCATENATE(ROUNDDOWN($C8/10,0),"-",ROUND($C8/10,0)),"6-6"),"60-64",IF(EXACT(CONCATENATE(ROUNDDOWN($C8/10,0),"-",ROUND($C8/10,0)),"6-7"),"65-69",IF(EXACT(CONCATENATE(ROUNDDOWN($C8/10,0),"-",ROUND($C8/10,0)),"7-7"),"70-74",IF(EXACT(CONCATENATE(ROUNDDOWN($C8/10,0),"-",ROUND($C8/10,0)),"7-8"),"75-79",IF(EXACT(CONCATENATE(ROUNDDOWN($C8/10,0),"-",ROUND($C8/10,0)),"8-8"),"80-84",IF(EXACT(CONCATENATE(ROUNDDOWN($C8/10,0),"-",ROUND($C8/10,0)),"8-9"),"85-89","")))))))))))))))))))),$Q8),保険料Data!$B:$B,0),2)))</f>
        <v/>
      </c>
      <c r="S8" s="24" t="str">
        <f t="shared" si="1"/>
        <v/>
      </c>
      <c r="U8" s="53" t="str" cm="1">
        <f t="array" ref="U8">_xlfn.IFNA(_xlfn.IFS(AND(EXACT(TRIM($B8),""),EXACT(TRIM($D8),""),EXACT(TRIM($E8),""),EXACT(TRIM($G8),""),EXACT(TRIM($I8),""),EXACT(TRIM($K8),""),EXACT(TRIM($M8),""),EXACT(TRIM($O8),""),EXACT(TRIM($Q8),"")),"",EXACT(TRIM($B8),""),"【Warning!】生年月日を入力してください",EXACT(TRIM($D8),""),"【Warning!】ご希望プランを選択してください",AND(EXACT(LEFTB($D8,1),"F"),EXACT(TRIM($G8),""),EXACT(TRIM($I8),""),EXACT(TRIM($K8),""),EXACT(TRIM($M8),""),EXACT(TRIM($O8),""),EXACT(TRIM($Q8),"")),IF(OR(EXACT(TRIM($E8),""),EXACT(TRIM($E8),1)),"","【Warning!】ファミリープランのご加入上限口数は1口です"),AND(EXACT($D8,"SC"),EXACT(TRIM($G8),""),EXACT(TRIM($I8),""),EXACT(TRIM($K8),""),EXACT(TRIM($M8),""),EXACT(TRIM($O8),""),EXACT(TRIM($Q8),"")),IF(AND(OR(EXACT(IF(OR(EXACT($C8,61),EXACT($C8,62),EXACT($C8,63),EXACT($C8,64)),7,ROUND($C8/10,0)),2),EXACT(IF(OR(EXACT($C8,61),EXACT($C8,62),EXACT($C8,63),EXACT($C8,64)),7,ROUND($C8/10,0)),3),EXACT(IF(OR(EXACT($C8,61),EXACT($C8,62),EXACT($C8,63),EXACT($C8,64)),7,ROUND($C8/10,0)),4),EXACT(IF(OR(EXACT($C8,61),EXACT($C8,62),EXACT($C8,63),EXACT($C8,64)),7,ROUND($C8/10,0)),5),EXACT(IF(OR(EXACT($C8,61),EXACT($C8,62),EXACT($C8,63),EXACT($C8,64)),7,ROUND($C8/10,0)),6)),NOT(OR(EXACT($E8,""),EXACT($E8,1),EXACT($E8,2)))),"【Warning!】疾病プランのご加入上限口数は2口です",IF(AND(NOT(OR(EXACT(IF(OR(EXACT($C8,61),EXACT($C8,62),EXACT($C8,63),EXACT($C8,64)),7,ROUND($C8/10,0)),2),EXACT(IF(OR(EXACT($C8,61),EXACT($C8,62),EXACT($C8,63),EXACT($C8,64)),7,ROUND($C8/10,0)),3),EXACT(IF(OR(EXACT($C8,61),EXACT($C8,62),EXACT($C8,63),EXACT($C8,64)),7,ROUND($C8/10,0)),4),EXACT(IF(OR(EXACT($C8,61),EXACT($C8,62),EXACT($C8,63),EXACT($C8,64)),7,ROUND($C8/10,0)),5),EXACT(IF(OR(EXACT($C8,61),EXACT($C8,62),EXACT($C8,63),EXACT($C8,64)),7,ROUND($C8/10,0)),6))),NOT(OR(EXACT($E8,""),EXACT($E8,1)))),"【Warning!】疾病プランのご加入上限口数は1口です","")),AND(OR(EXACT(TRIM($D8),"FB1"),EXACT(TRIM($D8),"FB2"),EXACT(TRIM($D8),"FB3"),EXACT(TRIM($D8),"FB4"),EXACT(TRIM($D8),"FS1"),EXACT(TRIM($D8),"FS2"),EXACT(TRIM($D8),"FS3"),EXACT(TRIM($D8),"FS4")),NOT(AND(EXACT(TRIM($G8),""),EXACT(TRIM($I8),""),EXACT(TRIM($K8),""),EXACT(TRIM($M8),""),EXACT(TRIM($O8),""),EXACT(TRIM($Q8),"")))),IF(OR(EXACT($D8,"SC"),EXACT($D8,"SA"),EXACT($D8,"SS")),"","【Warning!】オプションをセットできるのは自由設計プラン(SC,SA,SS)のみです"),OR(EXACT($D8,"SA"),EXACT($D8,"SS")),IF(OR(EXACT($G8,"61"),EXACT($G8,"62"),EXACT($G8,"71"),EXACT($G8,"72"),EXACT($G8,"81"),EXACT($G8,"90"),EXACT($G8,"91"),EXACT($G8,"102"),EXACT($G8,"111"),EXACT($I8,"61"),EXACT($I8,"62"),EXACT($I8,"71"),EXACT($I8,"72"),EXACT($I8,"81"),EXACT($I8,"90"),EXACT($I8,"91"),EXACT($I8,"102"),EXACT($I8,"111"),EXACT($K8,"61"),EXACT($K8,"62"),EXACT($K8,"71"),EXACT($K8,"72"),EXACT($K8,"81"),EXACT($K8,"90"),EXACT($K8,"91"),EXACT($K8,"102"),EXACT($K8,"111"),EXACT($M8,"61"),EXACT($M8,"62"),EXACT($M8,"71"),EXACT($M8,"72"),EXACT($M8,"81"),EXACT($M8,"90"),EXACT($M8,"91"),EXACT($M8,"102"),EXACT($M8,"111"),EXACT($O8,"61"),EXACT($O8,"62"),EXACT($O8,"71"),EXACT($O8,"72"),EXACT($O8,"81"),EXACT($O8,"90"),EXACT($O8,"91"),EXACT($O8,"102"),EXACT($O8,"111"),EXACT($Q8,"61"),EXACT($Q8,"62"),EXACT($Q8,"71"),EXACT($Q8,"72"),EXACT($Q8,"81"),EXACT($Q8,"90"),EXACT($Q8,"91"),EXACT($Q8,"102"),EXACT($Q8,"111")),"【Warning!】SCにのみセット可(SA・SSにはセット不可)であるオプションが選択されています",""),AND(OR(EXACT($G8,71),EXACT($G8,72),EXACT($I8,71),EXACT($I8,72),EXACT($K8,71),EXACT($K8,72),EXACT($M8,71),EXACT($M8,72),EXACT($O8,71),EXACT($O8,72),EXACT($Q8,71),EXACT($Q8,72)),OR(EXACT($G8,90),EXACT($G8,91),EXACT($I8,90),EXACT($I8,91),EXACT($K8,90),EXACT($K8,91),EXACT($M8,90),EXACT($M8,91),EXACT($O8,90),EXACT($O8,91),EXACT($Q8,90),EXACT($Q8,91))),"【Warning!】がん診断保険金(71,72)と八大疾病一時金(90,91)は同時セット不可です"),"")</f>
        <v/>
      </c>
    </row>
    <row r="9" spans="1:21" s="6" customFormat="1" ht="26.25" customHeight="1">
      <c r="A9" s="14">
        <v>5</v>
      </c>
      <c r="B9" s="21"/>
      <c r="C9" s="22" t="str">
        <f t="shared" si="0"/>
        <v/>
      </c>
      <c r="D9" s="23"/>
      <c r="E9" s="23"/>
      <c r="F9" s="24" t="str">
        <f>IF(EXACT(LEFT($U9,10),"【Warning!】"),"",IF(OR(EXACT(TRIM($B9),""),EXACT(TRIM($D9),""),EXACT(TRIM($E9),"")),"",$E9*INDEX(保険料Data!$B:$C,MATCH(IF(EXACT($D9,"SC"),CONCATENATE($D9,"_",IF(EXACT(TRIM($B9),""),"",IF(EXACT(CONCATENATE(ROUNDDOWN($C9/10,0),"-",ROUND($C9/10,0)),"0-0"),"0-4",IF(EXACT(CONCATENATE(ROUNDDOWN($C9/10,0),"-",ROUND($C9/10,0)),"0-1"),"5-9",IF(EXACT(CONCATENATE(ROUNDDOWN($C9/10,0),"-",ROUND($C9/10,0)),"1-1"),"10-14",IF(EXACT(CONCATENATE(ROUNDDOWN($C9/10,0),"-",ROUND($C9/10,0)),"1-2"),"15-19",IF(EXACT(CONCATENATE(ROUNDDOWN($C9/10,0),"-",ROUND($C9/10,0)),"2-2"),"20-24",IF(EXACT(CONCATENATE(ROUNDDOWN($C9/10,0),"-",ROUND($C9/10,0)),"2-3"),"25-29",IF(EXACT(CONCATENATE(ROUNDDOWN($C9/10,0),"-",ROUND($C9/10,0)),"3-3"),"30-34",IF(EXACT(CONCATENATE(ROUNDDOWN($C9/10,0),"-",ROUND($C9/10,0)),"3-4"),"35-39",IF(EXACT(CONCATENATE(ROUNDDOWN($C9/10,0),"-",ROUND($C9/10,0)),"4-4"),"40-44",IF(EXACT(CONCATENATE(ROUNDDOWN($C9/10,0),"-",ROUND($C9/10,0)),"4-5"),"45-49",IF(EXACT(CONCATENATE(ROUNDDOWN($C9/10,0),"-",ROUND($C9/10,0)),"5-5"),"50-54",IF(EXACT(CONCATENATE(ROUNDDOWN($C9/10,0),"-",ROUND($C9/10,0)),"5-6"),"55-59",IF(EXACT(CONCATENATE(ROUNDDOWN($C9/10,0),"-",ROUND($C9/10,0)),"6-6"),"60-64",IF(EXACT(CONCATENATE(ROUNDDOWN($C9/10,0),"-",ROUND($C9/10,0)),"6-7"),"65-69",IF(EXACT(CONCATENATE(ROUNDDOWN($C9/10,0),"-",ROUND($C9/10,0)),"7-7"),"70-74",IF(EXACT(CONCATENATE(ROUNDDOWN($C9/10,0),"-",ROUND($C9/10,0)),"7-8"),"75-79",IF(EXACT(CONCATENATE(ROUNDDOWN($C9/10,0),"-",ROUND($C9/10,0)),"8-8"),"80-84",IF(EXACT(CONCATENATE(ROUNDDOWN($C9/10,0),"-",ROUND($C9/10,0)),"8-9"),"85-89","")))))))))))))))))))),$D9),保険料Data!$B:$B,0),2)))</f>
        <v/>
      </c>
      <c r="G9" s="23"/>
      <c r="H9" s="24" t="str">
        <f>IF(EXACT(LEFT($U9,10),"【Warning!】"),"",IF(OR(EXACT($F9,""),EXACT($G9,"")),"",INDEX(保険料Data!$B:$C,MATCH(IF(OR(EXACT($G9,"71"),EXACT($G9,"72"),EXACT($G9,"81"),EXACT($G9,"90"),EXACT($G9,"91"),EXACT($G9,"102")),CONCATENATE($G9,"_",IF(EXACT(TRIM($B9),""),"",IF(EXACT(CONCATENATE(ROUNDDOWN($C9/10,0),"-",ROUND($C9/10,0)),"0-0"),"0-4",IF(EXACT(CONCATENATE(ROUNDDOWN($C9/10,0),"-",ROUND($C9/10,0)),"0-1"),"5-9",IF(EXACT(CONCATENATE(ROUNDDOWN($C9/10,0),"-",ROUND($C9/10,0)),"1-1"),"10-14",IF(EXACT(CONCATENATE(ROUNDDOWN($C9/10,0),"-",ROUND($C9/10,0)),"1-2"),"15-19",IF(EXACT(CONCATENATE(ROUNDDOWN($C9/10,0),"-",ROUND($C9/10,0)),"2-2"),"20-24",IF(EXACT(CONCATENATE(ROUNDDOWN($C9/10,0),"-",ROUND($C9/10,0)),"2-3"),"25-29",IF(EXACT(CONCATENATE(ROUNDDOWN($C9/10,0),"-",ROUND($C9/10,0)),"3-3"),"30-34",IF(EXACT(CONCATENATE(ROUNDDOWN($C9/10,0),"-",ROUND($C9/10,0)),"3-4"),"35-39",IF(EXACT(CONCATENATE(ROUNDDOWN($C9/10,0),"-",ROUND($C9/10,0)),"4-4"),"40-44",IF(EXACT(CONCATENATE(ROUNDDOWN($C9/10,0),"-",ROUND($C9/10,0)),"4-5"),"45-49",IF(EXACT(CONCATENATE(ROUNDDOWN($C9/10,0),"-",ROUND($C9/10,0)),"5-5"),"50-54",IF(EXACT(CONCATENATE(ROUNDDOWN($C9/10,0),"-",ROUND($C9/10,0)),"5-6"),"55-59",IF(EXACT(CONCATENATE(ROUNDDOWN($C9/10,0),"-",ROUND($C9/10,0)),"6-6"),"60-64",IF(EXACT(CONCATENATE(ROUNDDOWN($C9/10,0),"-",ROUND($C9/10,0)),"6-7"),"65-69",IF(EXACT(CONCATENATE(ROUNDDOWN($C9/10,0),"-",ROUND($C9/10,0)),"7-7"),"70-74",IF(EXACT(CONCATENATE(ROUNDDOWN($C9/10,0),"-",ROUND($C9/10,0)),"7-8"),"75-79",IF(EXACT(CONCATENATE(ROUNDDOWN($C9/10,0),"-",ROUND($C9/10,0)),"8-8"),"80-84",IF(EXACT(CONCATENATE(ROUNDDOWN($C9/10,0),"-",ROUND($C9/10,0)),"8-9"),"85-89","")))))))))))))))))))),$G9),保険料Data!$B:$B,0),2)))</f>
        <v/>
      </c>
      <c r="I9" s="23"/>
      <c r="J9" s="24" t="str">
        <f>IF(EXACT(LEFT($U9,10),"【Warning!】"),"",IF(OR(EXACT($F9,""),EXACT($I9,"")),"",INDEX(保険料Data!$B:$C,MATCH(IF(OR(EXACT($I9,"71"),EXACT($I9,"72"),EXACT($I9,"81"),EXACT($I9,"90"),EXACT($I9,"91"),EXACT($I9,"102")),CONCATENATE($I9,"_",IF(EXACT(TRIM($B9),""),"",IF(EXACT(CONCATENATE(ROUNDDOWN($C9/10,0),"-",ROUND($C9/10,0)),"0-0"),"0-4",IF(EXACT(CONCATENATE(ROUNDDOWN($C9/10,0),"-",ROUND($C9/10,0)),"0-1"),"5-9",IF(EXACT(CONCATENATE(ROUNDDOWN($C9/10,0),"-",ROUND($C9/10,0)),"1-1"),"10-14",IF(EXACT(CONCATENATE(ROUNDDOWN($C9/10,0),"-",ROUND($C9/10,0)),"1-2"),"15-19",IF(EXACT(CONCATENATE(ROUNDDOWN($C9/10,0),"-",ROUND($C9/10,0)),"2-2"),"20-24",IF(EXACT(CONCATENATE(ROUNDDOWN($C9/10,0),"-",ROUND($C9/10,0)),"2-3"),"25-29",IF(EXACT(CONCATENATE(ROUNDDOWN($C9/10,0),"-",ROUND($C9/10,0)),"3-3"),"30-34",IF(EXACT(CONCATENATE(ROUNDDOWN($C9/10,0),"-",ROUND($C9/10,0)),"3-4"),"35-39",IF(EXACT(CONCATENATE(ROUNDDOWN($C9/10,0),"-",ROUND($C9/10,0)),"4-4"),"40-44",IF(EXACT(CONCATENATE(ROUNDDOWN($C9/10,0),"-",ROUND($C9/10,0)),"4-5"),"45-49",IF(EXACT(CONCATENATE(ROUNDDOWN($C9/10,0),"-",ROUND($C9/10,0)),"5-5"),"50-54",IF(EXACT(CONCATENATE(ROUNDDOWN($C9/10,0),"-",ROUND($C9/10,0)),"5-6"),"55-59",IF(EXACT(CONCATENATE(ROUNDDOWN($C9/10,0),"-",ROUND($C9/10,0)),"6-6"),"60-64",IF(EXACT(CONCATENATE(ROUNDDOWN($C9/10,0),"-",ROUND($C9/10,0)),"6-7"),"65-69",IF(EXACT(CONCATENATE(ROUNDDOWN($C9/10,0),"-",ROUND($C9/10,0)),"7-7"),"70-74",IF(EXACT(CONCATENATE(ROUNDDOWN($C9/10,0),"-",ROUND($C9/10,0)),"7-8"),"75-79",IF(EXACT(CONCATENATE(ROUNDDOWN($C9/10,0),"-",ROUND($C9/10,0)),"8-8"),"80-84",IF(EXACT(CONCATENATE(ROUNDDOWN($C9/10,0),"-",ROUND($C9/10,0)),"8-9"),"85-89","")))))))))))))))))))),$I9),保険料Data!$B:$B,0),2)))</f>
        <v/>
      </c>
      <c r="K9" s="23"/>
      <c r="L9" s="24" t="str">
        <f>IF(EXACT(LEFT($U9,10),"【Warning!】"),"",IF(OR(EXACT($F9,""),EXACT($K9,"")),"",INDEX(保険料Data!$B:$C,MATCH(IF(OR(EXACT($K9,"71"),EXACT($K9,"72"),EXACT($K9,"81"),EXACT($K9,"90"),EXACT($K9,"91"),EXACT($K9,"102")),CONCATENATE($K9,"_",IF(EXACT(TRIM($B9),""),"",IF(EXACT(CONCATENATE(ROUNDDOWN($C9/10,0),"-",ROUND($C9/10,0)),"0-0"),"0-4",IF(EXACT(CONCATENATE(ROUNDDOWN($C9/10,0),"-",ROUND($C9/10,0)),"0-1"),"5-9",IF(EXACT(CONCATENATE(ROUNDDOWN($C9/10,0),"-",ROUND($C9/10,0)),"1-1"),"10-14",IF(EXACT(CONCATENATE(ROUNDDOWN($C9/10,0),"-",ROUND($C9/10,0)),"1-2"),"15-19",IF(EXACT(CONCATENATE(ROUNDDOWN($C9/10,0),"-",ROUND($C9/10,0)),"2-2"),"20-24",IF(EXACT(CONCATENATE(ROUNDDOWN($C9/10,0),"-",ROUND($C9/10,0)),"2-3"),"25-29",IF(EXACT(CONCATENATE(ROUNDDOWN($C9/10,0),"-",ROUND($C9/10,0)),"3-3"),"30-34",IF(EXACT(CONCATENATE(ROUNDDOWN($C9/10,0),"-",ROUND($C9/10,0)),"3-4"),"35-39",IF(EXACT(CONCATENATE(ROUNDDOWN($C9/10,0),"-",ROUND($C9/10,0)),"4-4"),"40-44",IF(EXACT(CONCATENATE(ROUNDDOWN($C9/10,0),"-",ROUND($C9/10,0)),"4-5"),"45-49",IF(EXACT(CONCATENATE(ROUNDDOWN($C9/10,0),"-",ROUND($C9/10,0)),"5-5"),"50-54",IF(EXACT(CONCATENATE(ROUNDDOWN($C9/10,0),"-",ROUND($C9/10,0)),"5-6"),"55-59",IF(EXACT(CONCATENATE(ROUNDDOWN($C9/10,0),"-",ROUND($C9/10,0)),"6-6"),"60-64",IF(EXACT(CONCATENATE(ROUNDDOWN($C9/10,0),"-",ROUND($C9/10,0)),"6-7"),"65-69",IF(EXACT(CONCATENATE(ROUNDDOWN($C9/10,0),"-",ROUND($C9/10,0)),"7-7"),"70-74",IF(EXACT(CONCATENATE(ROUNDDOWN($C9/10,0),"-",ROUND($C9/10,0)),"7-8"),"75-79",IF(EXACT(CONCATENATE(ROUNDDOWN($C9/10,0),"-",ROUND($C9/10,0)),"8-8"),"80-84",IF(EXACT(CONCATENATE(ROUNDDOWN($C9/10,0),"-",ROUND($C9/10,0)),"8-9"),"85-89","")))))))))))))))))))),$K9),保険料Data!$B:$B,0),2)))</f>
        <v/>
      </c>
      <c r="M9" s="23"/>
      <c r="N9" s="24" t="str">
        <f>IF(EXACT(LEFT($U9,10),"【Warning!】"),"",IF(OR(EXACT($F9,""),EXACT($M9,"")),"",INDEX(保険料Data!$B:$C,MATCH(IF(OR(EXACT($M9,"71"),EXACT($M9,"72"),EXACT($M9,"81"),EXACT($M9,"90"),EXACT($M9,"91"),EXACT($M9,"102")),CONCATENATE($M9,"_",IF(EXACT(TRIM($B9),""),"",IF(EXACT(CONCATENATE(ROUNDDOWN($C9/10,0),"-",ROUND($C9/10,0)),"0-0"),"0-4",IF(EXACT(CONCATENATE(ROUNDDOWN($C9/10,0),"-",ROUND($C9/10,0)),"0-1"),"5-9",IF(EXACT(CONCATENATE(ROUNDDOWN($C9/10,0),"-",ROUND($C9/10,0)),"1-1"),"10-14",IF(EXACT(CONCATENATE(ROUNDDOWN($C9/10,0),"-",ROUND($C9/10,0)),"1-2"),"15-19",IF(EXACT(CONCATENATE(ROUNDDOWN($C9/10,0),"-",ROUND($C9/10,0)),"2-2"),"20-24",IF(EXACT(CONCATENATE(ROUNDDOWN($C9/10,0),"-",ROUND($C9/10,0)),"2-3"),"25-29",IF(EXACT(CONCATENATE(ROUNDDOWN($C9/10,0),"-",ROUND($C9/10,0)),"3-3"),"30-34",IF(EXACT(CONCATENATE(ROUNDDOWN($C9/10,0),"-",ROUND($C9/10,0)),"3-4"),"35-39",IF(EXACT(CONCATENATE(ROUNDDOWN($C9/10,0),"-",ROUND($C9/10,0)),"4-4"),"40-44",IF(EXACT(CONCATENATE(ROUNDDOWN($C9/10,0),"-",ROUND($C9/10,0)),"4-5"),"45-49",IF(EXACT(CONCATENATE(ROUNDDOWN($C9/10,0),"-",ROUND($C9/10,0)),"5-5"),"50-54",IF(EXACT(CONCATENATE(ROUNDDOWN($C9/10,0),"-",ROUND($C9/10,0)),"5-6"),"55-59",IF(EXACT(CONCATENATE(ROUNDDOWN($C9/10,0),"-",ROUND($C9/10,0)),"6-6"),"60-64",IF(EXACT(CONCATENATE(ROUNDDOWN($C9/10,0),"-",ROUND($C9/10,0)),"6-7"),"65-69",IF(EXACT(CONCATENATE(ROUNDDOWN($C9/10,0),"-",ROUND($C9/10,0)),"7-7"),"70-74",IF(EXACT(CONCATENATE(ROUNDDOWN($C9/10,0),"-",ROUND($C9/10,0)),"7-8"),"75-79",IF(EXACT(CONCATENATE(ROUNDDOWN($C9/10,0),"-",ROUND($C9/10,0)),"8-8"),"80-84",IF(EXACT(CONCATENATE(ROUNDDOWN($C9/10,0),"-",ROUND($C9/10,0)),"8-9"),"85-89","")))))))))))))))))))),$M9),保険料Data!$B:$B,0),2)))</f>
        <v/>
      </c>
      <c r="O9" s="23"/>
      <c r="P9" s="24" t="str">
        <f>IF(EXACT(LEFT($U9,10),"【Warning!】"),"",IF(OR(EXACT($F9,""),EXACT($O9,"")),"",INDEX(保険料Data!$B:$C,MATCH(IF(OR(EXACT($O9,"71"),EXACT($O9,"72"),EXACT($O9,"81"),EXACT($O9,"90"),EXACT($O9,"91"),EXACT($O9,"102")),CONCATENATE($O9,"_",IF(EXACT(TRIM($B9),""),"",IF(EXACT(CONCATENATE(ROUNDDOWN($C9/10,0),"-",ROUND($C9/10,0)),"0-0"),"0-4",IF(EXACT(CONCATENATE(ROUNDDOWN($C9/10,0),"-",ROUND($C9/10,0)),"0-1"),"5-9",IF(EXACT(CONCATENATE(ROUNDDOWN($C9/10,0),"-",ROUND($C9/10,0)),"1-1"),"10-14",IF(EXACT(CONCATENATE(ROUNDDOWN($C9/10,0),"-",ROUND($C9/10,0)),"1-2"),"15-19",IF(EXACT(CONCATENATE(ROUNDDOWN($C9/10,0),"-",ROUND($C9/10,0)),"2-2"),"20-24",IF(EXACT(CONCATENATE(ROUNDDOWN($C9/10,0),"-",ROUND($C9/10,0)),"2-3"),"25-29",IF(EXACT(CONCATENATE(ROUNDDOWN($C9/10,0),"-",ROUND($C9/10,0)),"3-3"),"30-34",IF(EXACT(CONCATENATE(ROUNDDOWN($C9/10,0),"-",ROUND($C9/10,0)),"3-4"),"35-39",IF(EXACT(CONCATENATE(ROUNDDOWN($C9/10,0),"-",ROUND($C9/10,0)),"4-4"),"40-44",IF(EXACT(CONCATENATE(ROUNDDOWN($C9/10,0),"-",ROUND($C9/10,0)),"4-5"),"45-49",IF(EXACT(CONCATENATE(ROUNDDOWN($C9/10,0),"-",ROUND($C9/10,0)),"5-5"),"50-54",IF(EXACT(CONCATENATE(ROUNDDOWN($C9/10,0),"-",ROUND($C9/10,0)),"5-6"),"55-59",IF(EXACT(CONCATENATE(ROUNDDOWN($C9/10,0),"-",ROUND($C9/10,0)),"6-6"),"60-64",IF(EXACT(CONCATENATE(ROUNDDOWN($C9/10,0),"-",ROUND($C9/10,0)),"6-7"),"65-69",IF(EXACT(CONCATENATE(ROUNDDOWN($C9/10,0),"-",ROUND($C9/10,0)),"7-7"),"70-74",IF(EXACT(CONCATENATE(ROUNDDOWN($C9/10,0),"-",ROUND($C9/10,0)),"7-8"),"75-79",IF(EXACT(CONCATENATE(ROUNDDOWN($C9/10,0),"-",ROUND($C9/10,0)),"8-8"),"80-84",IF(EXACT(CONCATENATE(ROUNDDOWN($C9/10,0),"-",ROUND($C9/10,0)),"8-9"),"85-89","")))))))))))))))))))),$O9),保険料Data!$B:$B,0),2)))</f>
        <v/>
      </c>
      <c r="Q9" s="23"/>
      <c r="R9" s="24" t="str">
        <f>IF(EXACT(LEFT($U9,10),"【Warning!】"),"",IF(OR(EXACT($F9,""),EXACT($Q9,"")),"",INDEX(保険料Data!$B:$C,MATCH(IF(OR(EXACT($Q9,"71"),EXACT($Q9,"72"),EXACT($Q9,"81"),EXACT($Q9,"90"),EXACT($Q9,"91"),EXACT($Q9,"102")),CONCATENATE($Q9,"_",IF(EXACT(TRIM($B9),""),"",IF(EXACT(CONCATENATE(ROUNDDOWN($C9/10,0),"-",ROUND($C9/10,0)),"0-0"),"0-4",IF(EXACT(CONCATENATE(ROUNDDOWN($C9/10,0),"-",ROUND($C9/10,0)),"0-1"),"5-9",IF(EXACT(CONCATENATE(ROUNDDOWN($C9/10,0),"-",ROUND($C9/10,0)),"1-1"),"10-14",IF(EXACT(CONCATENATE(ROUNDDOWN($C9/10,0),"-",ROUND($C9/10,0)),"1-2"),"15-19",IF(EXACT(CONCATENATE(ROUNDDOWN($C9/10,0),"-",ROUND($C9/10,0)),"2-2"),"20-24",IF(EXACT(CONCATENATE(ROUNDDOWN($C9/10,0),"-",ROUND($C9/10,0)),"2-3"),"25-29",IF(EXACT(CONCATENATE(ROUNDDOWN($C9/10,0),"-",ROUND($C9/10,0)),"3-3"),"30-34",IF(EXACT(CONCATENATE(ROUNDDOWN($C9/10,0),"-",ROUND($C9/10,0)),"3-4"),"35-39",IF(EXACT(CONCATENATE(ROUNDDOWN($C9/10,0),"-",ROUND($C9/10,0)),"4-4"),"40-44",IF(EXACT(CONCATENATE(ROUNDDOWN($C9/10,0),"-",ROUND($C9/10,0)),"4-5"),"45-49",IF(EXACT(CONCATENATE(ROUNDDOWN($C9/10,0),"-",ROUND($C9/10,0)),"5-5"),"50-54",IF(EXACT(CONCATENATE(ROUNDDOWN($C9/10,0),"-",ROUND($C9/10,0)),"5-6"),"55-59",IF(EXACT(CONCATENATE(ROUNDDOWN($C9/10,0),"-",ROUND($C9/10,0)),"6-6"),"60-64",IF(EXACT(CONCATENATE(ROUNDDOWN($C9/10,0),"-",ROUND($C9/10,0)),"6-7"),"65-69",IF(EXACT(CONCATENATE(ROUNDDOWN($C9/10,0),"-",ROUND($C9/10,0)),"7-7"),"70-74",IF(EXACT(CONCATENATE(ROUNDDOWN($C9/10,0),"-",ROUND($C9/10,0)),"7-8"),"75-79",IF(EXACT(CONCATENATE(ROUNDDOWN($C9/10,0),"-",ROUND($C9/10,0)),"8-8"),"80-84",IF(EXACT(CONCATENATE(ROUNDDOWN($C9/10,0),"-",ROUND($C9/10,0)),"8-9"),"85-89","")))))))))))))))))))),$Q9),保険料Data!$B:$B,0),2)))</f>
        <v/>
      </c>
      <c r="S9" s="24" t="str">
        <f t="shared" si="1"/>
        <v/>
      </c>
      <c r="U9" s="53" t="str" cm="1">
        <f t="array" ref="U9">_xlfn.IFNA(_xlfn.IFS(AND(EXACT(TRIM($B9),""),EXACT(TRIM($D9),""),EXACT(TRIM($E9),""),EXACT(TRIM($G9),""),EXACT(TRIM($I9),""),EXACT(TRIM($K9),""),EXACT(TRIM($M9),""),EXACT(TRIM($O9),""),EXACT(TRIM($Q9),"")),"",EXACT(TRIM($B9),""),"【Warning!】生年月日を入力してください",EXACT(TRIM($D9),""),"【Warning!】ご希望プランを選択してください",AND(EXACT(LEFTB($D9,1),"F"),EXACT(TRIM($G9),""),EXACT(TRIM($I9),""),EXACT(TRIM($K9),""),EXACT(TRIM($M9),""),EXACT(TRIM($O9),""),EXACT(TRIM($Q9),"")),IF(OR(EXACT(TRIM($E9),""),EXACT(TRIM($E9),1)),"","【Warning!】ファミリープランのご加入上限口数は1口です"),AND(EXACT($D9,"SC"),EXACT(TRIM($G9),""),EXACT(TRIM($I9),""),EXACT(TRIM($K9),""),EXACT(TRIM($M9),""),EXACT(TRIM($O9),""),EXACT(TRIM($Q9),"")),IF(AND(OR(EXACT(IF(OR(EXACT($C9,61),EXACT($C9,62),EXACT($C9,63),EXACT($C9,64)),7,ROUND($C9/10,0)),2),EXACT(IF(OR(EXACT($C9,61),EXACT($C9,62),EXACT($C9,63),EXACT($C9,64)),7,ROUND($C9/10,0)),3),EXACT(IF(OR(EXACT($C9,61),EXACT($C9,62),EXACT($C9,63),EXACT($C9,64)),7,ROUND($C9/10,0)),4),EXACT(IF(OR(EXACT($C9,61),EXACT($C9,62),EXACT($C9,63),EXACT($C9,64)),7,ROUND($C9/10,0)),5),EXACT(IF(OR(EXACT($C9,61),EXACT($C9,62),EXACT($C9,63),EXACT($C9,64)),7,ROUND($C9/10,0)),6)),NOT(OR(EXACT($E9,""),EXACT($E9,1),EXACT($E9,2)))),"【Warning!】疾病プランのご加入上限口数は2口です",IF(AND(NOT(OR(EXACT(IF(OR(EXACT($C9,61),EXACT($C9,62),EXACT($C9,63),EXACT($C9,64)),7,ROUND($C9/10,0)),2),EXACT(IF(OR(EXACT($C9,61),EXACT($C9,62),EXACT($C9,63),EXACT($C9,64)),7,ROUND($C9/10,0)),3),EXACT(IF(OR(EXACT($C9,61),EXACT($C9,62),EXACT($C9,63),EXACT($C9,64)),7,ROUND($C9/10,0)),4),EXACT(IF(OR(EXACT($C9,61),EXACT($C9,62),EXACT($C9,63),EXACT($C9,64)),7,ROUND($C9/10,0)),5),EXACT(IF(OR(EXACT($C9,61),EXACT($C9,62),EXACT($C9,63),EXACT($C9,64)),7,ROUND($C9/10,0)),6))),NOT(OR(EXACT($E9,""),EXACT($E9,1)))),"【Warning!】疾病プランのご加入上限口数は1口です","")),AND(OR(EXACT(TRIM($D9),"FB1"),EXACT(TRIM($D9),"FB2"),EXACT(TRIM($D9),"FB3"),EXACT(TRIM($D9),"FB4"),EXACT(TRIM($D9),"FS1"),EXACT(TRIM($D9),"FS2"),EXACT(TRIM($D9),"FS3"),EXACT(TRIM($D9),"FS4")),NOT(AND(EXACT(TRIM($G9),""),EXACT(TRIM($I9),""),EXACT(TRIM($K9),""),EXACT(TRIM($M9),""),EXACT(TRIM($O9),""),EXACT(TRIM($Q9),"")))),IF(OR(EXACT($D9,"SC"),EXACT($D9,"SA"),EXACT($D9,"SS")),"","【Warning!】オプションをセットできるのは自由設計プラン(SC,SA,SS)のみです"),OR(EXACT($D9,"SA"),EXACT($D9,"SS")),IF(OR(EXACT($G9,"61"),EXACT($G9,"62"),EXACT($G9,"71"),EXACT($G9,"72"),EXACT($G9,"81"),EXACT($G9,"90"),EXACT($G9,"91"),EXACT($G9,"102"),EXACT($G9,"111"),EXACT($I9,"61"),EXACT($I9,"62"),EXACT($I9,"71"),EXACT($I9,"72"),EXACT($I9,"81"),EXACT($I9,"90"),EXACT($I9,"91"),EXACT($I9,"102"),EXACT($I9,"111"),EXACT($K9,"61"),EXACT($K9,"62"),EXACT($K9,"71"),EXACT($K9,"72"),EXACT($K9,"81"),EXACT($K9,"90"),EXACT($K9,"91"),EXACT($K9,"102"),EXACT($K9,"111"),EXACT($M9,"61"),EXACT($M9,"62"),EXACT($M9,"71"),EXACT($M9,"72"),EXACT($M9,"81"),EXACT($M9,"90"),EXACT($M9,"91"),EXACT($M9,"102"),EXACT($M9,"111"),EXACT($O9,"61"),EXACT($O9,"62"),EXACT($O9,"71"),EXACT($O9,"72"),EXACT($O9,"81"),EXACT($O9,"90"),EXACT($O9,"91"),EXACT($O9,"102"),EXACT($O9,"111"),EXACT($Q9,"61"),EXACT($Q9,"62"),EXACT($Q9,"71"),EXACT($Q9,"72"),EXACT($Q9,"81"),EXACT($Q9,"90"),EXACT($Q9,"91"),EXACT($Q9,"102"),EXACT($Q9,"111")),"【Warning!】SCにのみセット可(SA・SSにはセット不可)であるオプションが選択されています",""),AND(OR(EXACT($G9,71),EXACT($G9,72),EXACT($I9,71),EXACT($I9,72),EXACT($K9,71),EXACT($K9,72),EXACT($M9,71),EXACT($M9,72),EXACT($O9,71),EXACT($O9,72),EXACT($Q9,71),EXACT($Q9,72)),OR(EXACT($G9,90),EXACT($G9,91),EXACT($I9,90),EXACT($I9,91),EXACT($K9,90),EXACT($K9,91),EXACT($M9,90),EXACT($M9,91),EXACT($O9,90),EXACT($O9,91),EXACT($Q9,90),EXACT($Q9,91))),"【Warning!】がん診断保険金(71,72)と八大疾病一時金(90,91)は同時セット不可です"),"")</f>
        <v/>
      </c>
    </row>
    <row r="10" spans="1:21" s="6" customFormat="1" ht="26.25" customHeight="1">
      <c r="A10" s="14">
        <v>6</v>
      </c>
      <c r="B10" s="21"/>
      <c r="C10" s="22" t="str">
        <f t="shared" si="0"/>
        <v/>
      </c>
      <c r="D10" s="23"/>
      <c r="E10" s="23"/>
      <c r="F10" s="24" t="str">
        <f>IF(EXACT(LEFT($U10,10),"【Warning!】"),"",IF(OR(EXACT(TRIM($B10),""),EXACT(TRIM($D10),""),EXACT(TRIM($E10),"")),"",$E10*INDEX(保険料Data!$B:$C,MATCH(IF(EXACT($D10,"SC"),CONCATENATE($D10,"_",IF(EXACT(TRIM($B10),""),"",IF(EXACT(CONCATENATE(ROUNDDOWN($C10/10,0),"-",ROUND($C10/10,0)),"0-0"),"0-4",IF(EXACT(CONCATENATE(ROUNDDOWN($C10/10,0),"-",ROUND($C10/10,0)),"0-1"),"5-9",IF(EXACT(CONCATENATE(ROUNDDOWN($C10/10,0),"-",ROUND($C10/10,0)),"1-1"),"10-14",IF(EXACT(CONCATENATE(ROUNDDOWN($C10/10,0),"-",ROUND($C10/10,0)),"1-2"),"15-19",IF(EXACT(CONCATENATE(ROUNDDOWN($C10/10,0),"-",ROUND($C10/10,0)),"2-2"),"20-24",IF(EXACT(CONCATENATE(ROUNDDOWN($C10/10,0),"-",ROUND($C10/10,0)),"2-3"),"25-29",IF(EXACT(CONCATENATE(ROUNDDOWN($C10/10,0),"-",ROUND($C10/10,0)),"3-3"),"30-34",IF(EXACT(CONCATENATE(ROUNDDOWN($C10/10,0),"-",ROUND($C10/10,0)),"3-4"),"35-39",IF(EXACT(CONCATENATE(ROUNDDOWN($C10/10,0),"-",ROUND($C10/10,0)),"4-4"),"40-44",IF(EXACT(CONCATENATE(ROUNDDOWN($C10/10,0),"-",ROUND($C10/10,0)),"4-5"),"45-49",IF(EXACT(CONCATENATE(ROUNDDOWN($C10/10,0),"-",ROUND($C10/10,0)),"5-5"),"50-54",IF(EXACT(CONCATENATE(ROUNDDOWN($C10/10,0),"-",ROUND($C10/10,0)),"5-6"),"55-59",IF(EXACT(CONCATENATE(ROUNDDOWN($C10/10,0),"-",ROUND($C10/10,0)),"6-6"),"60-64",IF(EXACT(CONCATENATE(ROUNDDOWN($C10/10,0),"-",ROUND($C10/10,0)),"6-7"),"65-69",IF(EXACT(CONCATENATE(ROUNDDOWN($C10/10,0),"-",ROUND($C10/10,0)),"7-7"),"70-74",IF(EXACT(CONCATENATE(ROUNDDOWN($C10/10,0),"-",ROUND($C10/10,0)),"7-8"),"75-79",IF(EXACT(CONCATENATE(ROUNDDOWN($C10/10,0),"-",ROUND($C10/10,0)),"8-8"),"80-84",IF(EXACT(CONCATENATE(ROUNDDOWN($C10/10,0),"-",ROUND($C10/10,0)),"8-9"),"85-89","")))))))))))))))))))),$D10),保険料Data!$B:$B,0),2)))</f>
        <v/>
      </c>
      <c r="G10" s="23"/>
      <c r="H10" s="24" t="str">
        <f>IF(EXACT(LEFT($U10,10),"【Warning!】"),"",IF(OR(EXACT($F10,""),EXACT($G10,"")),"",INDEX(保険料Data!$B:$C,MATCH(IF(OR(EXACT($G10,"71"),EXACT($G10,"72"),EXACT($G10,"81"),EXACT($G10,"90"),EXACT($G10,"91"),EXACT($G10,"102")),CONCATENATE($G10,"_",IF(EXACT(TRIM($B10),""),"",IF(EXACT(CONCATENATE(ROUNDDOWN($C10/10,0),"-",ROUND($C10/10,0)),"0-0"),"0-4",IF(EXACT(CONCATENATE(ROUNDDOWN($C10/10,0),"-",ROUND($C10/10,0)),"0-1"),"5-9",IF(EXACT(CONCATENATE(ROUNDDOWN($C10/10,0),"-",ROUND($C10/10,0)),"1-1"),"10-14",IF(EXACT(CONCATENATE(ROUNDDOWN($C10/10,0),"-",ROUND($C10/10,0)),"1-2"),"15-19",IF(EXACT(CONCATENATE(ROUNDDOWN($C10/10,0),"-",ROUND($C10/10,0)),"2-2"),"20-24",IF(EXACT(CONCATENATE(ROUNDDOWN($C10/10,0),"-",ROUND($C10/10,0)),"2-3"),"25-29",IF(EXACT(CONCATENATE(ROUNDDOWN($C10/10,0),"-",ROUND($C10/10,0)),"3-3"),"30-34",IF(EXACT(CONCATENATE(ROUNDDOWN($C10/10,0),"-",ROUND($C10/10,0)),"3-4"),"35-39",IF(EXACT(CONCATENATE(ROUNDDOWN($C10/10,0),"-",ROUND($C10/10,0)),"4-4"),"40-44",IF(EXACT(CONCATENATE(ROUNDDOWN($C10/10,0),"-",ROUND($C10/10,0)),"4-5"),"45-49",IF(EXACT(CONCATENATE(ROUNDDOWN($C10/10,0),"-",ROUND($C10/10,0)),"5-5"),"50-54",IF(EXACT(CONCATENATE(ROUNDDOWN($C10/10,0),"-",ROUND($C10/10,0)),"5-6"),"55-59",IF(EXACT(CONCATENATE(ROUNDDOWN($C10/10,0),"-",ROUND($C10/10,0)),"6-6"),"60-64",IF(EXACT(CONCATENATE(ROUNDDOWN($C10/10,0),"-",ROUND($C10/10,0)),"6-7"),"65-69",IF(EXACT(CONCATENATE(ROUNDDOWN($C10/10,0),"-",ROUND($C10/10,0)),"7-7"),"70-74",IF(EXACT(CONCATENATE(ROUNDDOWN($C10/10,0),"-",ROUND($C10/10,0)),"7-8"),"75-79",IF(EXACT(CONCATENATE(ROUNDDOWN($C10/10,0),"-",ROUND($C10/10,0)),"8-8"),"80-84",IF(EXACT(CONCATENATE(ROUNDDOWN($C10/10,0),"-",ROUND($C10/10,0)),"8-9"),"85-89","")))))))))))))))))))),$G10),保険料Data!$B:$B,0),2)))</f>
        <v/>
      </c>
      <c r="I10" s="23"/>
      <c r="J10" s="24" t="str">
        <f>IF(EXACT(LEFT($U10,10),"【Warning!】"),"",IF(OR(EXACT($F10,""),EXACT($I10,"")),"",INDEX(保険料Data!$B:$C,MATCH(IF(OR(EXACT($I10,"71"),EXACT($I10,"72"),EXACT($I10,"81"),EXACT($I10,"90"),EXACT($I10,"91"),EXACT($I10,"102")),CONCATENATE($I10,"_",IF(EXACT(TRIM($B10),""),"",IF(EXACT(CONCATENATE(ROUNDDOWN($C10/10,0),"-",ROUND($C10/10,0)),"0-0"),"0-4",IF(EXACT(CONCATENATE(ROUNDDOWN($C10/10,0),"-",ROUND($C10/10,0)),"0-1"),"5-9",IF(EXACT(CONCATENATE(ROUNDDOWN($C10/10,0),"-",ROUND($C10/10,0)),"1-1"),"10-14",IF(EXACT(CONCATENATE(ROUNDDOWN($C10/10,0),"-",ROUND($C10/10,0)),"1-2"),"15-19",IF(EXACT(CONCATENATE(ROUNDDOWN($C10/10,0),"-",ROUND($C10/10,0)),"2-2"),"20-24",IF(EXACT(CONCATENATE(ROUNDDOWN($C10/10,0),"-",ROUND($C10/10,0)),"2-3"),"25-29",IF(EXACT(CONCATENATE(ROUNDDOWN($C10/10,0),"-",ROUND($C10/10,0)),"3-3"),"30-34",IF(EXACT(CONCATENATE(ROUNDDOWN($C10/10,0),"-",ROUND($C10/10,0)),"3-4"),"35-39",IF(EXACT(CONCATENATE(ROUNDDOWN($C10/10,0),"-",ROUND($C10/10,0)),"4-4"),"40-44",IF(EXACT(CONCATENATE(ROUNDDOWN($C10/10,0),"-",ROUND($C10/10,0)),"4-5"),"45-49",IF(EXACT(CONCATENATE(ROUNDDOWN($C10/10,0),"-",ROUND($C10/10,0)),"5-5"),"50-54",IF(EXACT(CONCATENATE(ROUNDDOWN($C10/10,0),"-",ROUND($C10/10,0)),"5-6"),"55-59",IF(EXACT(CONCATENATE(ROUNDDOWN($C10/10,0),"-",ROUND($C10/10,0)),"6-6"),"60-64",IF(EXACT(CONCATENATE(ROUNDDOWN($C10/10,0),"-",ROUND($C10/10,0)),"6-7"),"65-69",IF(EXACT(CONCATENATE(ROUNDDOWN($C10/10,0),"-",ROUND($C10/10,0)),"7-7"),"70-74",IF(EXACT(CONCATENATE(ROUNDDOWN($C10/10,0),"-",ROUND($C10/10,0)),"7-8"),"75-79",IF(EXACT(CONCATENATE(ROUNDDOWN($C10/10,0),"-",ROUND($C10/10,0)),"8-8"),"80-84",IF(EXACT(CONCATENATE(ROUNDDOWN($C10/10,0),"-",ROUND($C10/10,0)),"8-9"),"85-89","")))))))))))))))))))),$I10),保険料Data!$B:$B,0),2)))</f>
        <v/>
      </c>
      <c r="K10" s="23"/>
      <c r="L10" s="24" t="str">
        <f>IF(EXACT(LEFT($U10,10),"【Warning!】"),"",IF(OR(EXACT($F10,""),EXACT($K10,"")),"",INDEX(保険料Data!$B:$C,MATCH(IF(OR(EXACT($K10,"71"),EXACT($K10,"72"),EXACT($K10,"81"),EXACT($K10,"90"),EXACT($K10,"91"),EXACT($K10,"102")),CONCATENATE($K10,"_",IF(EXACT(TRIM($B10),""),"",IF(EXACT(CONCATENATE(ROUNDDOWN($C10/10,0),"-",ROUND($C10/10,0)),"0-0"),"0-4",IF(EXACT(CONCATENATE(ROUNDDOWN($C10/10,0),"-",ROUND($C10/10,0)),"0-1"),"5-9",IF(EXACT(CONCATENATE(ROUNDDOWN($C10/10,0),"-",ROUND($C10/10,0)),"1-1"),"10-14",IF(EXACT(CONCATENATE(ROUNDDOWN($C10/10,0),"-",ROUND($C10/10,0)),"1-2"),"15-19",IF(EXACT(CONCATENATE(ROUNDDOWN($C10/10,0),"-",ROUND($C10/10,0)),"2-2"),"20-24",IF(EXACT(CONCATENATE(ROUNDDOWN($C10/10,0),"-",ROUND($C10/10,0)),"2-3"),"25-29",IF(EXACT(CONCATENATE(ROUNDDOWN($C10/10,0),"-",ROUND($C10/10,0)),"3-3"),"30-34",IF(EXACT(CONCATENATE(ROUNDDOWN($C10/10,0),"-",ROUND($C10/10,0)),"3-4"),"35-39",IF(EXACT(CONCATENATE(ROUNDDOWN($C10/10,0),"-",ROUND($C10/10,0)),"4-4"),"40-44",IF(EXACT(CONCATENATE(ROUNDDOWN($C10/10,0),"-",ROUND($C10/10,0)),"4-5"),"45-49",IF(EXACT(CONCATENATE(ROUNDDOWN($C10/10,0),"-",ROUND($C10/10,0)),"5-5"),"50-54",IF(EXACT(CONCATENATE(ROUNDDOWN($C10/10,0),"-",ROUND($C10/10,0)),"5-6"),"55-59",IF(EXACT(CONCATENATE(ROUNDDOWN($C10/10,0),"-",ROUND($C10/10,0)),"6-6"),"60-64",IF(EXACT(CONCATENATE(ROUNDDOWN($C10/10,0),"-",ROUND($C10/10,0)),"6-7"),"65-69",IF(EXACT(CONCATENATE(ROUNDDOWN($C10/10,0),"-",ROUND($C10/10,0)),"7-7"),"70-74",IF(EXACT(CONCATENATE(ROUNDDOWN($C10/10,0),"-",ROUND($C10/10,0)),"7-8"),"75-79",IF(EXACT(CONCATENATE(ROUNDDOWN($C10/10,0),"-",ROUND($C10/10,0)),"8-8"),"80-84",IF(EXACT(CONCATENATE(ROUNDDOWN($C10/10,0),"-",ROUND($C10/10,0)),"8-9"),"85-89","")))))))))))))))))))),$K10),保険料Data!$B:$B,0),2)))</f>
        <v/>
      </c>
      <c r="M10" s="23"/>
      <c r="N10" s="24" t="str">
        <f>IF(EXACT(LEFT($U10,10),"【Warning!】"),"",IF(OR(EXACT($F10,""),EXACT($M10,"")),"",INDEX(保険料Data!$B:$C,MATCH(IF(OR(EXACT($M10,"71"),EXACT($M10,"72"),EXACT($M10,"81"),EXACT($M10,"90"),EXACT($M10,"91"),EXACT($M10,"102")),CONCATENATE($M10,"_",IF(EXACT(TRIM($B10),""),"",IF(EXACT(CONCATENATE(ROUNDDOWN($C10/10,0),"-",ROUND($C10/10,0)),"0-0"),"0-4",IF(EXACT(CONCATENATE(ROUNDDOWN($C10/10,0),"-",ROUND($C10/10,0)),"0-1"),"5-9",IF(EXACT(CONCATENATE(ROUNDDOWN($C10/10,0),"-",ROUND($C10/10,0)),"1-1"),"10-14",IF(EXACT(CONCATENATE(ROUNDDOWN($C10/10,0),"-",ROUND($C10/10,0)),"1-2"),"15-19",IF(EXACT(CONCATENATE(ROUNDDOWN($C10/10,0),"-",ROUND($C10/10,0)),"2-2"),"20-24",IF(EXACT(CONCATENATE(ROUNDDOWN($C10/10,0),"-",ROUND($C10/10,0)),"2-3"),"25-29",IF(EXACT(CONCATENATE(ROUNDDOWN($C10/10,0),"-",ROUND($C10/10,0)),"3-3"),"30-34",IF(EXACT(CONCATENATE(ROUNDDOWN($C10/10,0),"-",ROUND($C10/10,0)),"3-4"),"35-39",IF(EXACT(CONCATENATE(ROUNDDOWN($C10/10,0),"-",ROUND($C10/10,0)),"4-4"),"40-44",IF(EXACT(CONCATENATE(ROUNDDOWN($C10/10,0),"-",ROUND($C10/10,0)),"4-5"),"45-49",IF(EXACT(CONCATENATE(ROUNDDOWN($C10/10,0),"-",ROUND($C10/10,0)),"5-5"),"50-54",IF(EXACT(CONCATENATE(ROUNDDOWN($C10/10,0),"-",ROUND($C10/10,0)),"5-6"),"55-59",IF(EXACT(CONCATENATE(ROUNDDOWN($C10/10,0),"-",ROUND($C10/10,0)),"6-6"),"60-64",IF(EXACT(CONCATENATE(ROUNDDOWN($C10/10,0),"-",ROUND($C10/10,0)),"6-7"),"65-69",IF(EXACT(CONCATENATE(ROUNDDOWN($C10/10,0),"-",ROUND($C10/10,0)),"7-7"),"70-74",IF(EXACT(CONCATENATE(ROUNDDOWN($C10/10,0),"-",ROUND($C10/10,0)),"7-8"),"75-79",IF(EXACT(CONCATENATE(ROUNDDOWN($C10/10,0),"-",ROUND($C10/10,0)),"8-8"),"80-84",IF(EXACT(CONCATENATE(ROUNDDOWN($C10/10,0),"-",ROUND($C10/10,0)),"8-9"),"85-89","")))))))))))))))))))),$M10),保険料Data!$B:$B,0),2)))</f>
        <v/>
      </c>
      <c r="O10" s="23"/>
      <c r="P10" s="24" t="str">
        <f>IF(EXACT(LEFT($U10,10),"【Warning!】"),"",IF(OR(EXACT($F10,""),EXACT($O10,"")),"",INDEX(保険料Data!$B:$C,MATCH(IF(OR(EXACT($O10,"71"),EXACT($O10,"72"),EXACT($O10,"81"),EXACT($O10,"90"),EXACT($O10,"91"),EXACT($O10,"102")),CONCATENATE($O10,"_",IF(EXACT(TRIM($B10),""),"",IF(EXACT(CONCATENATE(ROUNDDOWN($C10/10,0),"-",ROUND($C10/10,0)),"0-0"),"0-4",IF(EXACT(CONCATENATE(ROUNDDOWN($C10/10,0),"-",ROUND($C10/10,0)),"0-1"),"5-9",IF(EXACT(CONCATENATE(ROUNDDOWN($C10/10,0),"-",ROUND($C10/10,0)),"1-1"),"10-14",IF(EXACT(CONCATENATE(ROUNDDOWN($C10/10,0),"-",ROUND($C10/10,0)),"1-2"),"15-19",IF(EXACT(CONCATENATE(ROUNDDOWN($C10/10,0),"-",ROUND($C10/10,0)),"2-2"),"20-24",IF(EXACT(CONCATENATE(ROUNDDOWN($C10/10,0),"-",ROUND($C10/10,0)),"2-3"),"25-29",IF(EXACT(CONCATENATE(ROUNDDOWN($C10/10,0),"-",ROUND($C10/10,0)),"3-3"),"30-34",IF(EXACT(CONCATENATE(ROUNDDOWN($C10/10,0),"-",ROUND($C10/10,0)),"3-4"),"35-39",IF(EXACT(CONCATENATE(ROUNDDOWN($C10/10,0),"-",ROUND($C10/10,0)),"4-4"),"40-44",IF(EXACT(CONCATENATE(ROUNDDOWN($C10/10,0),"-",ROUND($C10/10,0)),"4-5"),"45-49",IF(EXACT(CONCATENATE(ROUNDDOWN($C10/10,0),"-",ROUND($C10/10,0)),"5-5"),"50-54",IF(EXACT(CONCATENATE(ROUNDDOWN($C10/10,0),"-",ROUND($C10/10,0)),"5-6"),"55-59",IF(EXACT(CONCATENATE(ROUNDDOWN($C10/10,0),"-",ROUND($C10/10,0)),"6-6"),"60-64",IF(EXACT(CONCATENATE(ROUNDDOWN($C10/10,0),"-",ROUND($C10/10,0)),"6-7"),"65-69",IF(EXACT(CONCATENATE(ROUNDDOWN($C10/10,0),"-",ROUND($C10/10,0)),"7-7"),"70-74",IF(EXACT(CONCATENATE(ROUNDDOWN($C10/10,0),"-",ROUND($C10/10,0)),"7-8"),"75-79",IF(EXACT(CONCATENATE(ROUNDDOWN($C10/10,0),"-",ROUND($C10/10,0)),"8-8"),"80-84",IF(EXACT(CONCATENATE(ROUNDDOWN($C10/10,0),"-",ROUND($C10/10,0)),"8-9"),"85-89","")))))))))))))))))))),$O10),保険料Data!$B:$B,0),2)))</f>
        <v/>
      </c>
      <c r="Q10" s="23"/>
      <c r="R10" s="24" t="str">
        <f>IF(EXACT(LEFT($U10,10),"【Warning!】"),"",IF(OR(EXACT($F10,""),EXACT($Q10,"")),"",INDEX(保険料Data!$B:$C,MATCH(IF(OR(EXACT($Q10,"71"),EXACT($Q10,"72"),EXACT($Q10,"81"),EXACT($Q10,"90"),EXACT($Q10,"91"),EXACT($Q10,"102")),CONCATENATE($Q10,"_",IF(EXACT(TRIM($B10),""),"",IF(EXACT(CONCATENATE(ROUNDDOWN($C10/10,0),"-",ROUND($C10/10,0)),"0-0"),"0-4",IF(EXACT(CONCATENATE(ROUNDDOWN($C10/10,0),"-",ROUND($C10/10,0)),"0-1"),"5-9",IF(EXACT(CONCATENATE(ROUNDDOWN($C10/10,0),"-",ROUND($C10/10,0)),"1-1"),"10-14",IF(EXACT(CONCATENATE(ROUNDDOWN($C10/10,0),"-",ROUND($C10/10,0)),"1-2"),"15-19",IF(EXACT(CONCATENATE(ROUNDDOWN($C10/10,0),"-",ROUND($C10/10,0)),"2-2"),"20-24",IF(EXACT(CONCATENATE(ROUNDDOWN($C10/10,0),"-",ROUND($C10/10,0)),"2-3"),"25-29",IF(EXACT(CONCATENATE(ROUNDDOWN($C10/10,0),"-",ROUND($C10/10,0)),"3-3"),"30-34",IF(EXACT(CONCATENATE(ROUNDDOWN($C10/10,0),"-",ROUND($C10/10,0)),"3-4"),"35-39",IF(EXACT(CONCATENATE(ROUNDDOWN($C10/10,0),"-",ROUND($C10/10,0)),"4-4"),"40-44",IF(EXACT(CONCATENATE(ROUNDDOWN($C10/10,0),"-",ROUND($C10/10,0)),"4-5"),"45-49",IF(EXACT(CONCATENATE(ROUNDDOWN($C10/10,0),"-",ROUND($C10/10,0)),"5-5"),"50-54",IF(EXACT(CONCATENATE(ROUNDDOWN($C10/10,0),"-",ROUND($C10/10,0)),"5-6"),"55-59",IF(EXACT(CONCATENATE(ROUNDDOWN($C10/10,0),"-",ROUND($C10/10,0)),"6-6"),"60-64",IF(EXACT(CONCATENATE(ROUNDDOWN($C10/10,0),"-",ROUND($C10/10,0)),"6-7"),"65-69",IF(EXACT(CONCATENATE(ROUNDDOWN($C10/10,0),"-",ROUND($C10/10,0)),"7-7"),"70-74",IF(EXACT(CONCATENATE(ROUNDDOWN($C10/10,0),"-",ROUND($C10/10,0)),"7-8"),"75-79",IF(EXACT(CONCATENATE(ROUNDDOWN($C10/10,0),"-",ROUND($C10/10,0)),"8-8"),"80-84",IF(EXACT(CONCATENATE(ROUNDDOWN($C10/10,0),"-",ROUND($C10/10,0)),"8-9"),"85-89","")))))))))))))))))))),$Q10),保険料Data!$B:$B,0),2)))</f>
        <v/>
      </c>
      <c r="S10" s="24" t="str">
        <f t="shared" si="1"/>
        <v/>
      </c>
      <c r="U10" s="53" t="str" cm="1">
        <f t="array" ref="U10">_xlfn.IFNA(_xlfn.IFS(AND(EXACT(TRIM($B10),""),EXACT(TRIM($D10),""),EXACT(TRIM($E10),""),EXACT(TRIM($G10),""),EXACT(TRIM($I10),""),EXACT(TRIM($K10),""),EXACT(TRIM($M10),""),EXACT(TRIM($O10),""),EXACT(TRIM($Q10),"")),"",EXACT(TRIM($B10),""),"【Warning!】生年月日を入力してください",EXACT(TRIM($D10),""),"【Warning!】ご希望プランを選択してください",AND(EXACT(LEFTB($D10,1),"F"),EXACT(TRIM($G10),""),EXACT(TRIM($I10),""),EXACT(TRIM($K10),""),EXACT(TRIM($M10),""),EXACT(TRIM($O10),""),EXACT(TRIM($Q10),"")),IF(OR(EXACT(TRIM($E10),""),EXACT(TRIM($E10),1)),"","【Warning!】ファミリープランのご加入上限口数は1口です"),AND(EXACT($D10,"SC"),EXACT(TRIM($G10),""),EXACT(TRIM($I10),""),EXACT(TRIM($K10),""),EXACT(TRIM($M10),""),EXACT(TRIM($O10),""),EXACT(TRIM($Q10),"")),IF(AND(OR(EXACT(IF(OR(EXACT($C10,61),EXACT($C10,62),EXACT($C10,63),EXACT($C10,64)),7,ROUND($C10/10,0)),2),EXACT(IF(OR(EXACT($C10,61),EXACT($C10,62),EXACT($C10,63),EXACT($C10,64)),7,ROUND($C10/10,0)),3),EXACT(IF(OR(EXACT($C10,61),EXACT($C10,62),EXACT($C10,63),EXACT($C10,64)),7,ROUND($C10/10,0)),4),EXACT(IF(OR(EXACT($C10,61),EXACT($C10,62),EXACT($C10,63),EXACT($C10,64)),7,ROUND($C10/10,0)),5),EXACT(IF(OR(EXACT($C10,61),EXACT($C10,62),EXACT($C10,63),EXACT($C10,64)),7,ROUND($C10/10,0)),6)),NOT(OR(EXACT($E10,""),EXACT($E10,1),EXACT($E10,2)))),"【Warning!】疾病プランのご加入上限口数は2口です",IF(AND(NOT(OR(EXACT(IF(OR(EXACT($C10,61),EXACT($C10,62),EXACT($C10,63),EXACT($C10,64)),7,ROUND($C10/10,0)),2),EXACT(IF(OR(EXACT($C10,61),EXACT($C10,62),EXACT($C10,63),EXACT($C10,64)),7,ROUND($C10/10,0)),3),EXACT(IF(OR(EXACT($C10,61),EXACT($C10,62),EXACT($C10,63),EXACT($C10,64)),7,ROUND($C10/10,0)),4),EXACT(IF(OR(EXACT($C10,61),EXACT($C10,62),EXACT($C10,63),EXACT($C10,64)),7,ROUND($C10/10,0)),5),EXACT(IF(OR(EXACT($C10,61),EXACT($C10,62),EXACT($C10,63),EXACT($C10,64)),7,ROUND($C10/10,0)),6))),NOT(OR(EXACT($E10,""),EXACT($E10,1)))),"【Warning!】疾病プランのご加入上限口数は1口です","")),AND(OR(EXACT(TRIM($D10),"FB1"),EXACT(TRIM($D10),"FB2"),EXACT(TRIM($D10),"FB3"),EXACT(TRIM($D10),"FB4"),EXACT(TRIM($D10),"FS1"),EXACT(TRIM($D10),"FS2"),EXACT(TRIM($D10),"FS3"),EXACT(TRIM($D10),"FS4")),NOT(AND(EXACT(TRIM($G10),""),EXACT(TRIM($I10),""),EXACT(TRIM($K10),""),EXACT(TRIM($M10),""),EXACT(TRIM($O10),""),EXACT(TRIM($Q10),"")))),IF(OR(EXACT($D10,"SC"),EXACT($D10,"SA"),EXACT($D10,"SS")),"","【Warning!】オプションをセットできるのは自由設計プラン(SC,SA,SS)のみです"),OR(EXACT($D10,"SA"),EXACT($D10,"SS")),IF(OR(EXACT($G10,"61"),EXACT($G10,"62"),EXACT($G10,"71"),EXACT($G10,"72"),EXACT($G10,"81"),EXACT($G10,"90"),EXACT($G10,"91"),EXACT($G10,"102"),EXACT($G10,"111"),EXACT($I10,"61"),EXACT($I10,"62"),EXACT($I10,"71"),EXACT($I10,"72"),EXACT($I10,"81"),EXACT($I10,"90"),EXACT($I10,"91"),EXACT($I10,"102"),EXACT($I10,"111"),EXACT($K10,"61"),EXACT($K10,"62"),EXACT($K10,"71"),EXACT($K10,"72"),EXACT($K10,"81"),EXACT($K10,"90"),EXACT($K10,"91"),EXACT($K10,"102"),EXACT($K10,"111"),EXACT($M10,"61"),EXACT($M10,"62"),EXACT($M10,"71"),EXACT($M10,"72"),EXACT($M10,"81"),EXACT($M10,"90"),EXACT($M10,"91"),EXACT($M10,"102"),EXACT($M10,"111"),EXACT($O10,"61"),EXACT($O10,"62"),EXACT($O10,"71"),EXACT($O10,"72"),EXACT($O10,"81"),EXACT($O10,"90"),EXACT($O10,"91"),EXACT($O10,"102"),EXACT($O10,"111"),EXACT($Q10,"61"),EXACT($Q10,"62"),EXACT($Q10,"71"),EXACT($Q10,"72"),EXACT($Q10,"81"),EXACT($Q10,"90"),EXACT($Q10,"91"),EXACT($Q10,"102"),EXACT($Q10,"111")),"【Warning!】SCにのみセット可(SA・SSにはセット不可)であるオプションが選択されています",""),AND(OR(EXACT($G10,71),EXACT($G10,72),EXACT($I10,71),EXACT($I10,72),EXACT($K10,71),EXACT($K10,72),EXACT($M10,71),EXACT($M10,72),EXACT($O10,71),EXACT($O10,72),EXACT($Q10,71),EXACT($Q10,72)),OR(EXACT($G10,90),EXACT($G10,91),EXACT($I10,90),EXACT($I10,91),EXACT($K10,90),EXACT($K10,91),EXACT($M10,90),EXACT($M10,91),EXACT($O10,90),EXACT($O10,91),EXACT($Q10,90),EXACT($Q10,91))),"【Warning!】がん診断保険金(71,72)と八大疾病一時金(90,91)は同時セット不可です"),"")</f>
        <v/>
      </c>
    </row>
    <row r="11" spans="1:21" s="6" customFormat="1" ht="26.25" customHeight="1">
      <c r="A11" s="14">
        <v>7</v>
      </c>
      <c r="B11" s="21"/>
      <c r="C11" s="22" t="str">
        <f t="shared" si="0"/>
        <v/>
      </c>
      <c r="D11" s="23"/>
      <c r="E11" s="23"/>
      <c r="F11" s="24" t="str">
        <f>IF(EXACT(LEFT($U11,10),"【Warning!】"),"",IF(OR(EXACT(TRIM($B11),""),EXACT(TRIM($D11),""),EXACT(TRIM($E11),"")),"",$E11*INDEX(保険料Data!$B:$C,MATCH(IF(EXACT($D11,"SC"),CONCATENATE($D11,"_",IF(EXACT(TRIM($B11),""),"",IF(EXACT(CONCATENATE(ROUNDDOWN($C11/10,0),"-",ROUND($C11/10,0)),"0-0"),"0-4",IF(EXACT(CONCATENATE(ROUNDDOWN($C11/10,0),"-",ROUND($C11/10,0)),"0-1"),"5-9",IF(EXACT(CONCATENATE(ROUNDDOWN($C11/10,0),"-",ROUND($C11/10,0)),"1-1"),"10-14",IF(EXACT(CONCATENATE(ROUNDDOWN($C11/10,0),"-",ROUND($C11/10,0)),"1-2"),"15-19",IF(EXACT(CONCATENATE(ROUNDDOWN($C11/10,0),"-",ROUND($C11/10,0)),"2-2"),"20-24",IF(EXACT(CONCATENATE(ROUNDDOWN($C11/10,0),"-",ROUND($C11/10,0)),"2-3"),"25-29",IF(EXACT(CONCATENATE(ROUNDDOWN($C11/10,0),"-",ROUND($C11/10,0)),"3-3"),"30-34",IF(EXACT(CONCATENATE(ROUNDDOWN($C11/10,0),"-",ROUND($C11/10,0)),"3-4"),"35-39",IF(EXACT(CONCATENATE(ROUNDDOWN($C11/10,0),"-",ROUND($C11/10,0)),"4-4"),"40-44",IF(EXACT(CONCATENATE(ROUNDDOWN($C11/10,0),"-",ROUND($C11/10,0)),"4-5"),"45-49",IF(EXACT(CONCATENATE(ROUNDDOWN($C11/10,0),"-",ROUND($C11/10,0)),"5-5"),"50-54",IF(EXACT(CONCATENATE(ROUNDDOWN($C11/10,0),"-",ROUND($C11/10,0)),"5-6"),"55-59",IF(EXACT(CONCATENATE(ROUNDDOWN($C11/10,0),"-",ROUND($C11/10,0)),"6-6"),"60-64",IF(EXACT(CONCATENATE(ROUNDDOWN($C11/10,0),"-",ROUND($C11/10,0)),"6-7"),"65-69",IF(EXACT(CONCATENATE(ROUNDDOWN($C11/10,0),"-",ROUND($C11/10,0)),"7-7"),"70-74",IF(EXACT(CONCATENATE(ROUNDDOWN($C11/10,0),"-",ROUND($C11/10,0)),"7-8"),"75-79",IF(EXACT(CONCATENATE(ROUNDDOWN($C11/10,0),"-",ROUND($C11/10,0)),"8-8"),"80-84",IF(EXACT(CONCATENATE(ROUNDDOWN($C11/10,0),"-",ROUND($C11/10,0)),"8-9"),"85-89","")))))))))))))))))))),$D11),保険料Data!$B:$B,0),2)))</f>
        <v/>
      </c>
      <c r="G11" s="23"/>
      <c r="H11" s="24" t="str">
        <f>IF(EXACT(LEFT($U11,10),"【Warning!】"),"",IF(OR(EXACT($F11,""),EXACT($G11,"")),"",INDEX(保険料Data!$B:$C,MATCH(IF(OR(EXACT($G11,"71"),EXACT($G11,"72"),EXACT($G11,"81"),EXACT($G11,"90"),EXACT($G11,"91"),EXACT($G11,"102")),CONCATENATE($G11,"_",IF(EXACT(TRIM($B11),""),"",IF(EXACT(CONCATENATE(ROUNDDOWN($C11/10,0),"-",ROUND($C11/10,0)),"0-0"),"0-4",IF(EXACT(CONCATENATE(ROUNDDOWN($C11/10,0),"-",ROUND($C11/10,0)),"0-1"),"5-9",IF(EXACT(CONCATENATE(ROUNDDOWN($C11/10,0),"-",ROUND($C11/10,0)),"1-1"),"10-14",IF(EXACT(CONCATENATE(ROUNDDOWN($C11/10,0),"-",ROUND($C11/10,0)),"1-2"),"15-19",IF(EXACT(CONCATENATE(ROUNDDOWN($C11/10,0),"-",ROUND($C11/10,0)),"2-2"),"20-24",IF(EXACT(CONCATENATE(ROUNDDOWN($C11/10,0),"-",ROUND($C11/10,0)),"2-3"),"25-29",IF(EXACT(CONCATENATE(ROUNDDOWN($C11/10,0),"-",ROUND($C11/10,0)),"3-3"),"30-34",IF(EXACT(CONCATENATE(ROUNDDOWN($C11/10,0),"-",ROUND($C11/10,0)),"3-4"),"35-39",IF(EXACT(CONCATENATE(ROUNDDOWN($C11/10,0),"-",ROUND($C11/10,0)),"4-4"),"40-44",IF(EXACT(CONCATENATE(ROUNDDOWN($C11/10,0),"-",ROUND($C11/10,0)),"4-5"),"45-49",IF(EXACT(CONCATENATE(ROUNDDOWN($C11/10,0),"-",ROUND($C11/10,0)),"5-5"),"50-54",IF(EXACT(CONCATENATE(ROUNDDOWN($C11/10,0),"-",ROUND($C11/10,0)),"5-6"),"55-59",IF(EXACT(CONCATENATE(ROUNDDOWN($C11/10,0),"-",ROUND($C11/10,0)),"6-6"),"60-64",IF(EXACT(CONCATENATE(ROUNDDOWN($C11/10,0),"-",ROUND($C11/10,0)),"6-7"),"65-69",IF(EXACT(CONCATENATE(ROUNDDOWN($C11/10,0),"-",ROUND($C11/10,0)),"7-7"),"70-74",IF(EXACT(CONCATENATE(ROUNDDOWN($C11/10,0),"-",ROUND($C11/10,0)),"7-8"),"75-79",IF(EXACT(CONCATENATE(ROUNDDOWN($C11/10,0),"-",ROUND($C11/10,0)),"8-8"),"80-84",IF(EXACT(CONCATENATE(ROUNDDOWN($C11/10,0),"-",ROUND($C11/10,0)),"8-9"),"85-89","")))))))))))))))))))),$G11),保険料Data!$B:$B,0),2)))</f>
        <v/>
      </c>
      <c r="I11" s="23"/>
      <c r="J11" s="24" t="str">
        <f>IF(EXACT(LEFT($U11,10),"【Warning!】"),"",IF(OR(EXACT($F11,""),EXACT($I11,"")),"",INDEX(保険料Data!$B:$C,MATCH(IF(OR(EXACT($I11,"71"),EXACT($I11,"72"),EXACT($I11,"81"),EXACT($I11,"90"),EXACT($I11,"91"),EXACT($I11,"102")),CONCATENATE($I11,"_",IF(EXACT(TRIM($B11),""),"",IF(EXACT(CONCATENATE(ROUNDDOWN($C11/10,0),"-",ROUND($C11/10,0)),"0-0"),"0-4",IF(EXACT(CONCATENATE(ROUNDDOWN($C11/10,0),"-",ROUND($C11/10,0)),"0-1"),"5-9",IF(EXACT(CONCATENATE(ROUNDDOWN($C11/10,0),"-",ROUND($C11/10,0)),"1-1"),"10-14",IF(EXACT(CONCATENATE(ROUNDDOWN($C11/10,0),"-",ROUND($C11/10,0)),"1-2"),"15-19",IF(EXACT(CONCATENATE(ROUNDDOWN($C11/10,0),"-",ROUND($C11/10,0)),"2-2"),"20-24",IF(EXACT(CONCATENATE(ROUNDDOWN($C11/10,0),"-",ROUND($C11/10,0)),"2-3"),"25-29",IF(EXACT(CONCATENATE(ROUNDDOWN($C11/10,0),"-",ROUND($C11/10,0)),"3-3"),"30-34",IF(EXACT(CONCATENATE(ROUNDDOWN($C11/10,0),"-",ROUND($C11/10,0)),"3-4"),"35-39",IF(EXACT(CONCATENATE(ROUNDDOWN($C11/10,0),"-",ROUND($C11/10,0)),"4-4"),"40-44",IF(EXACT(CONCATENATE(ROUNDDOWN($C11/10,0),"-",ROUND($C11/10,0)),"4-5"),"45-49",IF(EXACT(CONCATENATE(ROUNDDOWN($C11/10,0),"-",ROUND($C11/10,0)),"5-5"),"50-54",IF(EXACT(CONCATENATE(ROUNDDOWN($C11/10,0),"-",ROUND($C11/10,0)),"5-6"),"55-59",IF(EXACT(CONCATENATE(ROUNDDOWN($C11/10,0),"-",ROUND($C11/10,0)),"6-6"),"60-64",IF(EXACT(CONCATENATE(ROUNDDOWN($C11/10,0),"-",ROUND($C11/10,0)),"6-7"),"65-69",IF(EXACT(CONCATENATE(ROUNDDOWN($C11/10,0),"-",ROUND($C11/10,0)),"7-7"),"70-74",IF(EXACT(CONCATENATE(ROUNDDOWN($C11/10,0),"-",ROUND($C11/10,0)),"7-8"),"75-79",IF(EXACT(CONCATENATE(ROUNDDOWN($C11/10,0),"-",ROUND($C11/10,0)),"8-8"),"80-84",IF(EXACT(CONCATENATE(ROUNDDOWN($C11/10,0),"-",ROUND($C11/10,0)),"8-9"),"85-89","")))))))))))))))))))),$I11),保険料Data!$B:$B,0),2)))</f>
        <v/>
      </c>
      <c r="K11" s="23"/>
      <c r="L11" s="24" t="str">
        <f>IF(EXACT(LEFT($U11,10),"【Warning!】"),"",IF(OR(EXACT($F11,""),EXACT($K11,"")),"",INDEX(保険料Data!$B:$C,MATCH(IF(OR(EXACT($K11,"71"),EXACT($K11,"72"),EXACT($K11,"81"),EXACT($K11,"90"),EXACT($K11,"91"),EXACT($K11,"102")),CONCATENATE($K11,"_",IF(EXACT(TRIM($B11),""),"",IF(EXACT(CONCATENATE(ROUNDDOWN($C11/10,0),"-",ROUND($C11/10,0)),"0-0"),"0-4",IF(EXACT(CONCATENATE(ROUNDDOWN($C11/10,0),"-",ROUND($C11/10,0)),"0-1"),"5-9",IF(EXACT(CONCATENATE(ROUNDDOWN($C11/10,0),"-",ROUND($C11/10,0)),"1-1"),"10-14",IF(EXACT(CONCATENATE(ROUNDDOWN($C11/10,0),"-",ROUND($C11/10,0)),"1-2"),"15-19",IF(EXACT(CONCATENATE(ROUNDDOWN($C11/10,0),"-",ROUND($C11/10,0)),"2-2"),"20-24",IF(EXACT(CONCATENATE(ROUNDDOWN($C11/10,0),"-",ROUND($C11/10,0)),"2-3"),"25-29",IF(EXACT(CONCATENATE(ROUNDDOWN($C11/10,0),"-",ROUND($C11/10,0)),"3-3"),"30-34",IF(EXACT(CONCATENATE(ROUNDDOWN($C11/10,0),"-",ROUND($C11/10,0)),"3-4"),"35-39",IF(EXACT(CONCATENATE(ROUNDDOWN($C11/10,0),"-",ROUND($C11/10,0)),"4-4"),"40-44",IF(EXACT(CONCATENATE(ROUNDDOWN($C11/10,0),"-",ROUND($C11/10,0)),"4-5"),"45-49",IF(EXACT(CONCATENATE(ROUNDDOWN($C11/10,0),"-",ROUND($C11/10,0)),"5-5"),"50-54",IF(EXACT(CONCATENATE(ROUNDDOWN($C11/10,0),"-",ROUND($C11/10,0)),"5-6"),"55-59",IF(EXACT(CONCATENATE(ROUNDDOWN($C11/10,0),"-",ROUND($C11/10,0)),"6-6"),"60-64",IF(EXACT(CONCATENATE(ROUNDDOWN($C11/10,0),"-",ROUND($C11/10,0)),"6-7"),"65-69",IF(EXACT(CONCATENATE(ROUNDDOWN($C11/10,0),"-",ROUND($C11/10,0)),"7-7"),"70-74",IF(EXACT(CONCATENATE(ROUNDDOWN($C11/10,0),"-",ROUND($C11/10,0)),"7-8"),"75-79",IF(EXACT(CONCATENATE(ROUNDDOWN($C11/10,0),"-",ROUND($C11/10,0)),"8-8"),"80-84",IF(EXACT(CONCATENATE(ROUNDDOWN($C11/10,0),"-",ROUND($C11/10,0)),"8-9"),"85-89","")))))))))))))))))))),$K11),保険料Data!$B:$B,0),2)))</f>
        <v/>
      </c>
      <c r="M11" s="23"/>
      <c r="N11" s="24" t="str">
        <f>IF(EXACT(LEFT($U11,10),"【Warning!】"),"",IF(OR(EXACT($F11,""),EXACT($M11,"")),"",INDEX(保険料Data!$B:$C,MATCH(IF(OR(EXACT($M11,"71"),EXACT($M11,"72"),EXACT($M11,"81"),EXACT($M11,"90"),EXACT($M11,"91"),EXACT($M11,"102")),CONCATENATE($M11,"_",IF(EXACT(TRIM($B11),""),"",IF(EXACT(CONCATENATE(ROUNDDOWN($C11/10,0),"-",ROUND($C11/10,0)),"0-0"),"0-4",IF(EXACT(CONCATENATE(ROUNDDOWN($C11/10,0),"-",ROUND($C11/10,0)),"0-1"),"5-9",IF(EXACT(CONCATENATE(ROUNDDOWN($C11/10,0),"-",ROUND($C11/10,0)),"1-1"),"10-14",IF(EXACT(CONCATENATE(ROUNDDOWN($C11/10,0),"-",ROUND($C11/10,0)),"1-2"),"15-19",IF(EXACT(CONCATENATE(ROUNDDOWN($C11/10,0),"-",ROUND($C11/10,0)),"2-2"),"20-24",IF(EXACT(CONCATENATE(ROUNDDOWN($C11/10,0),"-",ROUND($C11/10,0)),"2-3"),"25-29",IF(EXACT(CONCATENATE(ROUNDDOWN($C11/10,0),"-",ROUND($C11/10,0)),"3-3"),"30-34",IF(EXACT(CONCATENATE(ROUNDDOWN($C11/10,0),"-",ROUND($C11/10,0)),"3-4"),"35-39",IF(EXACT(CONCATENATE(ROUNDDOWN($C11/10,0),"-",ROUND($C11/10,0)),"4-4"),"40-44",IF(EXACT(CONCATENATE(ROUNDDOWN($C11/10,0),"-",ROUND($C11/10,0)),"4-5"),"45-49",IF(EXACT(CONCATENATE(ROUNDDOWN($C11/10,0),"-",ROUND($C11/10,0)),"5-5"),"50-54",IF(EXACT(CONCATENATE(ROUNDDOWN($C11/10,0),"-",ROUND($C11/10,0)),"5-6"),"55-59",IF(EXACT(CONCATENATE(ROUNDDOWN($C11/10,0),"-",ROUND($C11/10,0)),"6-6"),"60-64",IF(EXACT(CONCATENATE(ROUNDDOWN($C11/10,0),"-",ROUND($C11/10,0)),"6-7"),"65-69",IF(EXACT(CONCATENATE(ROUNDDOWN($C11/10,0),"-",ROUND($C11/10,0)),"7-7"),"70-74",IF(EXACT(CONCATENATE(ROUNDDOWN($C11/10,0),"-",ROUND($C11/10,0)),"7-8"),"75-79",IF(EXACT(CONCATENATE(ROUNDDOWN($C11/10,0),"-",ROUND($C11/10,0)),"8-8"),"80-84",IF(EXACT(CONCATENATE(ROUNDDOWN($C11/10,0),"-",ROUND($C11/10,0)),"8-9"),"85-89","")))))))))))))))))))),$M11),保険料Data!$B:$B,0),2)))</f>
        <v/>
      </c>
      <c r="O11" s="23"/>
      <c r="P11" s="24" t="str">
        <f>IF(EXACT(LEFT($U11,10),"【Warning!】"),"",IF(OR(EXACT($F11,""),EXACT($O11,"")),"",INDEX(保険料Data!$B:$C,MATCH(IF(OR(EXACT($O11,"71"),EXACT($O11,"72"),EXACT($O11,"81"),EXACT($O11,"90"),EXACT($O11,"91"),EXACT($O11,"102")),CONCATENATE($O11,"_",IF(EXACT(TRIM($B11),""),"",IF(EXACT(CONCATENATE(ROUNDDOWN($C11/10,0),"-",ROUND($C11/10,0)),"0-0"),"0-4",IF(EXACT(CONCATENATE(ROUNDDOWN($C11/10,0),"-",ROUND($C11/10,0)),"0-1"),"5-9",IF(EXACT(CONCATENATE(ROUNDDOWN($C11/10,0),"-",ROUND($C11/10,0)),"1-1"),"10-14",IF(EXACT(CONCATENATE(ROUNDDOWN($C11/10,0),"-",ROUND($C11/10,0)),"1-2"),"15-19",IF(EXACT(CONCATENATE(ROUNDDOWN($C11/10,0),"-",ROUND($C11/10,0)),"2-2"),"20-24",IF(EXACT(CONCATENATE(ROUNDDOWN($C11/10,0),"-",ROUND($C11/10,0)),"2-3"),"25-29",IF(EXACT(CONCATENATE(ROUNDDOWN($C11/10,0),"-",ROUND($C11/10,0)),"3-3"),"30-34",IF(EXACT(CONCATENATE(ROUNDDOWN($C11/10,0),"-",ROUND($C11/10,0)),"3-4"),"35-39",IF(EXACT(CONCATENATE(ROUNDDOWN($C11/10,0),"-",ROUND($C11/10,0)),"4-4"),"40-44",IF(EXACT(CONCATENATE(ROUNDDOWN($C11/10,0),"-",ROUND($C11/10,0)),"4-5"),"45-49",IF(EXACT(CONCATENATE(ROUNDDOWN($C11/10,0),"-",ROUND($C11/10,0)),"5-5"),"50-54",IF(EXACT(CONCATENATE(ROUNDDOWN($C11/10,0),"-",ROUND($C11/10,0)),"5-6"),"55-59",IF(EXACT(CONCATENATE(ROUNDDOWN($C11/10,0),"-",ROUND($C11/10,0)),"6-6"),"60-64",IF(EXACT(CONCATENATE(ROUNDDOWN($C11/10,0),"-",ROUND($C11/10,0)),"6-7"),"65-69",IF(EXACT(CONCATENATE(ROUNDDOWN($C11/10,0),"-",ROUND($C11/10,0)),"7-7"),"70-74",IF(EXACT(CONCATENATE(ROUNDDOWN($C11/10,0),"-",ROUND($C11/10,0)),"7-8"),"75-79",IF(EXACT(CONCATENATE(ROUNDDOWN($C11/10,0),"-",ROUND($C11/10,0)),"8-8"),"80-84",IF(EXACT(CONCATENATE(ROUNDDOWN($C11/10,0),"-",ROUND($C11/10,0)),"8-9"),"85-89","")))))))))))))))))))),$O11),保険料Data!$B:$B,0),2)))</f>
        <v/>
      </c>
      <c r="Q11" s="23"/>
      <c r="R11" s="24" t="str">
        <f>IF(EXACT(LEFT($U11,10),"【Warning!】"),"",IF(OR(EXACT($F11,""),EXACT($Q11,"")),"",INDEX(保険料Data!$B:$C,MATCH(IF(OR(EXACT($Q11,"71"),EXACT($Q11,"72"),EXACT($Q11,"81"),EXACT($Q11,"90"),EXACT($Q11,"91"),EXACT($Q11,"102")),CONCATENATE($Q11,"_",IF(EXACT(TRIM($B11),""),"",IF(EXACT(CONCATENATE(ROUNDDOWN($C11/10,0),"-",ROUND($C11/10,0)),"0-0"),"0-4",IF(EXACT(CONCATENATE(ROUNDDOWN($C11/10,0),"-",ROUND($C11/10,0)),"0-1"),"5-9",IF(EXACT(CONCATENATE(ROUNDDOWN($C11/10,0),"-",ROUND($C11/10,0)),"1-1"),"10-14",IF(EXACT(CONCATENATE(ROUNDDOWN($C11/10,0),"-",ROUND($C11/10,0)),"1-2"),"15-19",IF(EXACT(CONCATENATE(ROUNDDOWN($C11/10,0),"-",ROUND($C11/10,0)),"2-2"),"20-24",IF(EXACT(CONCATENATE(ROUNDDOWN($C11/10,0),"-",ROUND($C11/10,0)),"2-3"),"25-29",IF(EXACT(CONCATENATE(ROUNDDOWN($C11/10,0),"-",ROUND($C11/10,0)),"3-3"),"30-34",IF(EXACT(CONCATENATE(ROUNDDOWN($C11/10,0),"-",ROUND($C11/10,0)),"3-4"),"35-39",IF(EXACT(CONCATENATE(ROUNDDOWN($C11/10,0),"-",ROUND($C11/10,0)),"4-4"),"40-44",IF(EXACT(CONCATENATE(ROUNDDOWN($C11/10,0),"-",ROUND($C11/10,0)),"4-5"),"45-49",IF(EXACT(CONCATENATE(ROUNDDOWN($C11/10,0),"-",ROUND($C11/10,0)),"5-5"),"50-54",IF(EXACT(CONCATENATE(ROUNDDOWN($C11/10,0),"-",ROUND($C11/10,0)),"5-6"),"55-59",IF(EXACT(CONCATENATE(ROUNDDOWN($C11/10,0),"-",ROUND($C11/10,0)),"6-6"),"60-64",IF(EXACT(CONCATENATE(ROUNDDOWN($C11/10,0),"-",ROUND($C11/10,0)),"6-7"),"65-69",IF(EXACT(CONCATENATE(ROUNDDOWN($C11/10,0),"-",ROUND($C11/10,0)),"7-7"),"70-74",IF(EXACT(CONCATENATE(ROUNDDOWN($C11/10,0),"-",ROUND($C11/10,0)),"7-8"),"75-79",IF(EXACT(CONCATENATE(ROUNDDOWN($C11/10,0),"-",ROUND($C11/10,0)),"8-8"),"80-84",IF(EXACT(CONCATENATE(ROUNDDOWN($C11/10,0),"-",ROUND($C11/10,0)),"8-9"),"85-89","")))))))))))))))))))),$Q11),保険料Data!$B:$B,0),2)))</f>
        <v/>
      </c>
      <c r="S11" s="24" t="str">
        <f t="shared" si="1"/>
        <v/>
      </c>
      <c r="U11" s="53" t="str" cm="1">
        <f t="array" ref="U11">_xlfn.IFNA(_xlfn.IFS(AND(EXACT(TRIM($B11),""),EXACT(TRIM($D11),""),EXACT(TRIM($E11),""),EXACT(TRIM($G11),""),EXACT(TRIM($I11),""),EXACT(TRIM($K11),""),EXACT(TRIM($M11),""),EXACT(TRIM($O11),""),EXACT(TRIM($Q11),"")),"",EXACT(TRIM($B11),""),"【Warning!】生年月日を入力してください",EXACT(TRIM($D11),""),"【Warning!】ご希望プランを選択してください",AND(EXACT(LEFTB($D11,1),"F"),EXACT(TRIM($G11),""),EXACT(TRIM($I11),""),EXACT(TRIM($K11),""),EXACT(TRIM($M11),""),EXACT(TRIM($O11),""),EXACT(TRIM($Q11),"")),IF(OR(EXACT(TRIM($E11),""),EXACT(TRIM($E11),1)),"","【Warning!】ファミリープランのご加入上限口数は1口です"),AND(EXACT($D11,"SC"),EXACT(TRIM($G11),""),EXACT(TRIM($I11),""),EXACT(TRIM($K11),""),EXACT(TRIM($M11),""),EXACT(TRIM($O11),""),EXACT(TRIM($Q11),"")),IF(AND(OR(EXACT(IF(OR(EXACT($C11,61),EXACT($C11,62),EXACT($C11,63),EXACT($C11,64)),7,ROUND($C11/10,0)),2),EXACT(IF(OR(EXACT($C11,61),EXACT($C11,62),EXACT($C11,63),EXACT($C11,64)),7,ROUND($C11/10,0)),3),EXACT(IF(OR(EXACT($C11,61),EXACT($C11,62),EXACT($C11,63),EXACT($C11,64)),7,ROUND($C11/10,0)),4),EXACT(IF(OR(EXACT($C11,61),EXACT($C11,62),EXACT($C11,63),EXACT($C11,64)),7,ROUND($C11/10,0)),5),EXACT(IF(OR(EXACT($C11,61),EXACT($C11,62),EXACT($C11,63),EXACT($C11,64)),7,ROUND($C11/10,0)),6)),NOT(OR(EXACT($E11,""),EXACT($E11,1),EXACT($E11,2)))),"【Warning!】疾病プランのご加入上限口数は2口です",IF(AND(NOT(OR(EXACT(IF(OR(EXACT($C11,61),EXACT($C11,62),EXACT($C11,63),EXACT($C11,64)),7,ROUND($C11/10,0)),2),EXACT(IF(OR(EXACT($C11,61),EXACT($C11,62),EXACT($C11,63),EXACT($C11,64)),7,ROUND($C11/10,0)),3),EXACT(IF(OR(EXACT($C11,61),EXACT($C11,62),EXACT($C11,63),EXACT($C11,64)),7,ROUND($C11/10,0)),4),EXACT(IF(OR(EXACT($C11,61),EXACT($C11,62),EXACT($C11,63),EXACT($C11,64)),7,ROUND($C11/10,0)),5),EXACT(IF(OR(EXACT($C11,61),EXACT($C11,62),EXACT($C11,63),EXACT($C11,64)),7,ROUND($C11/10,0)),6))),NOT(OR(EXACT($E11,""),EXACT($E11,1)))),"【Warning!】疾病プランのご加入上限口数は1口です","")),AND(OR(EXACT(TRIM($D11),"FB1"),EXACT(TRIM($D11),"FB2"),EXACT(TRIM($D11),"FB3"),EXACT(TRIM($D11),"FB4"),EXACT(TRIM($D11),"FS1"),EXACT(TRIM($D11),"FS2"),EXACT(TRIM($D11),"FS3"),EXACT(TRIM($D11),"FS4")),NOT(AND(EXACT(TRIM($G11),""),EXACT(TRIM($I11),""),EXACT(TRIM($K11),""),EXACT(TRIM($M11),""),EXACT(TRIM($O11),""),EXACT(TRIM($Q11),"")))),IF(OR(EXACT($D11,"SC"),EXACT($D11,"SA"),EXACT($D11,"SS")),"","【Warning!】オプションをセットできるのは自由設計プラン(SC,SA,SS)のみです"),OR(EXACT($D11,"SA"),EXACT($D11,"SS")),IF(OR(EXACT($G11,"61"),EXACT($G11,"62"),EXACT($G11,"71"),EXACT($G11,"72"),EXACT($G11,"81"),EXACT($G11,"90"),EXACT($G11,"91"),EXACT($G11,"102"),EXACT($G11,"111"),EXACT($I11,"61"),EXACT($I11,"62"),EXACT($I11,"71"),EXACT($I11,"72"),EXACT($I11,"81"),EXACT($I11,"90"),EXACT($I11,"91"),EXACT($I11,"102"),EXACT($I11,"111"),EXACT($K11,"61"),EXACT($K11,"62"),EXACT($K11,"71"),EXACT($K11,"72"),EXACT($K11,"81"),EXACT($K11,"90"),EXACT($K11,"91"),EXACT($K11,"102"),EXACT($K11,"111"),EXACT($M11,"61"),EXACT($M11,"62"),EXACT($M11,"71"),EXACT($M11,"72"),EXACT($M11,"81"),EXACT($M11,"90"),EXACT($M11,"91"),EXACT($M11,"102"),EXACT($M11,"111"),EXACT($O11,"61"),EXACT($O11,"62"),EXACT($O11,"71"),EXACT($O11,"72"),EXACT($O11,"81"),EXACT($O11,"90"),EXACT($O11,"91"),EXACT($O11,"102"),EXACT($O11,"111"),EXACT($Q11,"61"),EXACT($Q11,"62"),EXACT($Q11,"71"),EXACT($Q11,"72"),EXACT($Q11,"81"),EXACT($Q11,"90"),EXACT($Q11,"91"),EXACT($Q11,"102"),EXACT($Q11,"111")),"【Warning!】SCにのみセット可(SA・SSにはセット不可)であるオプションが選択されています",""),AND(OR(EXACT($G11,71),EXACT($G11,72),EXACT($I11,71),EXACT($I11,72),EXACT($K11,71),EXACT($K11,72),EXACT($M11,71),EXACT($M11,72),EXACT($O11,71),EXACT($O11,72),EXACT($Q11,71),EXACT($Q11,72)),OR(EXACT($G11,90),EXACT($G11,91),EXACT($I11,90),EXACT($I11,91),EXACT($K11,90),EXACT($K11,91),EXACT($M11,90),EXACT($M11,91),EXACT($O11,90),EXACT($O11,91),EXACT($Q11,90),EXACT($Q11,91))),"【Warning!】がん診断保険金(71,72)と八大疾病一時金(90,91)は同時セット不可です"),"")</f>
        <v/>
      </c>
    </row>
    <row r="12" spans="1:21" s="6" customFormat="1" ht="26.25" customHeight="1">
      <c r="A12" s="14">
        <v>8</v>
      </c>
      <c r="B12" s="21"/>
      <c r="C12" s="22" t="str">
        <f t="shared" si="0"/>
        <v/>
      </c>
      <c r="D12" s="23"/>
      <c r="E12" s="23"/>
      <c r="F12" s="24" t="str">
        <f>IF(EXACT(LEFT($U12,10),"【Warning!】"),"",IF(OR(EXACT(TRIM($B12),""),EXACT(TRIM($D12),""),EXACT(TRIM($E12),"")),"",$E12*INDEX(保険料Data!$B:$C,MATCH(IF(EXACT($D12,"SC"),CONCATENATE($D12,"_",IF(EXACT(TRIM($B12),""),"",IF(EXACT(CONCATENATE(ROUNDDOWN($C12/10,0),"-",ROUND($C12/10,0)),"0-0"),"0-4",IF(EXACT(CONCATENATE(ROUNDDOWN($C12/10,0),"-",ROUND($C12/10,0)),"0-1"),"5-9",IF(EXACT(CONCATENATE(ROUNDDOWN($C12/10,0),"-",ROUND($C12/10,0)),"1-1"),"10-14",IF(EXACT(CONCATENATE(ROUNDDOWN($C12/10,0),"-",ROUND($C12/10,0)),"1-2"),"15-19",IF(EXACT(CONCATENATE(ROUNDDOWN($C12/10,0),"-",ROUND($C12/10,0)),"2-2"),"20-24",IF(EXACT(CONCATENATE(ROUNDDOWN($C12/10,0),"-",ROUND($C12/10,0)),"2-3"),"25-29",IF(EXACT(CONCATENATE(ROUNDDOWN($C12/10,0),"-",ROUND($C12/10,0)),"3-3"),"30-34",IF(EXACT(CONCATENATE(ROUNDDOWN($C12/10,0),"-",ROUND($C12/10,0)),"3-4"),"35-39",IF(EXACT(CONCATENATE(ROUNDDOWN($C12/10,0),"-",ROUND($C12/10,0)),"4-4"),"40-44",IF(EXACT(CONCATENATE(ROUNDDOWN($C12/10,0),"-",ROUND($C12/10,0)),"4-5"),"45-49",IF(EXACT(CONCATENATE(ROUNDDOWN($C12/10,0),"-",ROUND($C12/10,0)),"5-5"),"50-54",IF(EXACT(CONCATENATE(ROUNDDOWN($C12/10,0),"-",ROUND($C12/10,0)),"5-6"),"55-59",IF(EXACT(CONCATENATE(ROUNDDOWN($C12/10,0),"-",ROUND($C12/10,0)),"6-6"),"60-64",IF(EXACT(CONCATENATE(ROUNDDOWN($C12/10,0),"-",ROUND($C12/10,0)),"6-7"),"65-69",IF(EXACT(CONCATENATE(ROUNDDOWN($C12/10,0),"-",ROUND($C12/10,0)),"7-7"),"70-74",IF(EXACT(CONCATENATE(ROUNDDOWN($C12/10,0),"-",ROUND($C12/10,0)),"7-8"),"75-79",IF(EXACT(CONCATENATE(ROUNDDOWN($C12/10,0),"-",ROUND($C12/10,0)),"8-8"),"80-84",IF(EXACT(CONCATENATE(ROUNDDOWN($C12/10,0),"-",ROUND($C12/10,0)),"8-9"),"85-89","")))))))))))))))))))),$D12),保険料Data!$B:$B,0),2)))</f>
        <v/>
      </c>
      <c r="G12" s="23"/>
      <c r="H12" s="24" t="str">
        <f>IF(EXACT(LEFT($U12,10),"【Warning!】"),"",IF(OR(EXACT($F12,""),EXACT($G12,"")),"",INDEX(保険料Data!$B:$C,MATCH(IF(OR(EXACT($G12,"71"),EXACT($G12,"72"),EXACT($G12,"81"),EXACT($G12,"90"),EXACT($G12,"91"),EXACT($G12,"102")),CONCATENATE($G12,"_",IF(EXACT(TRIM($B12),""),"",IF(EXACT(CONCATENATE(ROUNDDOWN($C12/10,0),"-",ROUND($C12/10,0)),"0-0"),"0-4",IF(EXACT(CONCATENATE(ROUNDDOWN($C12/10,0),"-",ROUND($C12/10,0)),"0-1"),"5-9",IF(EXACT(CONCATENATE(ROUNDDOWN($C12/10,0),"-",ROUND($C12/10,0)),"1-1"),"10-14",IF(EXACT(CONCATENATE(ROUNDDOWN($C12/10,0),"-",ROUND($C12/10,0)),"1-2"),"15-19",IF(EXACT(CONCATENATE(ROUNDDOWN($C12/10,0),"-",ROUND($C12/10,0)),"2-2"),"20-24",IF(EXACT(CONCATENATE(ROUNDDOWN($C12/10,0),"-",ROUND($C12/10,0)),"2-3"),"25-29",IF(EXACT(CONCATENATE(ROUNDDOWN($C12/10,0),"-",ROUND($C12/10,0)),"3-3"),"30-34",IF(EXACT(CONCATENATE(ROUNDDOWN($C12/10,0),"-",ROUND($C12/10,0)),"3-4"),"35-39",IF(EXACT(CONCATENATE(ROUNDDOWN($C12/10,0),"-",ROUND($C12/10,0)),"4-4"),"40-44",IF(EXACT(CONCATENATE(ROUNDDOWN($C12/10,0),"-",ROUND($C12/10,0)),"4-5"),"45-49",IF(EXACT(CONCATENATE(ROUNDDOWN($C12/10,0),"-",ROUND($C12/10,0)),"5-5"),"50-54",IF(EXACT(CONCATENATE(ROUNDDOWN($C12/10,0),"-",ROUND($C12/10,0)),"5-6"),"55-59",IF(EXACT(CONCATENATE(ROUNDDOWN($C12/10,0),"-",ROUND($C12/10,0)),"6-6"),"60-64",IF(EXACT(CONCATENATE(ROUNDDOWN($C12/10,0),"-",ROUND($C12/10,0)),"6-7"),"65-69",IF(EXACT(CONCATENATE(ROUNDDOWN($C12/10,0),"-",ROUND($C12/10,0)),"7-7"),"70-74",IF(EXACT(CONCATENATE(ROUNDDOWN($C12/10,0),"-",ROUND($C12/10,0)),"7-8"),"75-79",IF(EXACT(CONCATENATE(ROUNDDOWN($C12/10,0),"-",ROUND($C12/10,0)),"8-8"),"80-84",IF(EXACT(CONCATENATE(ROUNDDOWN($C12/10,0),"-",ROUND($C12/10,0)),"8-9"),"85-89","")))))))))))))))))))),$G12),保険料Data!$B:$B,0),2)))</f>
        <v/>
      </c>
      <c r="I12" s="23"/>
      <c r="J12" s="24" t="str">
        <f>IF(EXACT(LEFT($U12,10),"【Warning!】"),"",IF(OR(EXACT($F12,""),EXACT($I12,"")),"",INDEX(保険料Data!$B:$C,MATCH(IF(OR(EXACT($I12,"71"),EXACT($I12,"72"),EXACT($I12,"81"),EXACT($I12,"90"),EXACT($I12,"91"),EXACT($I12,"102")),CONCATENATE($I12,"_",IF(EXACT(TRIM($B12),""),"",IF(EXACT(CONCATENATE(ROUNDDOWN($C12/10,0),"-",ROUND($C12/10,0)),"0-0"),"0-4",IF(EXACT(CONCATENATE(ROUNDDOWN($C12/10,0),"-",ROUND($C12/10,0)),"0-1"),"5-9",IF(EXACT(CONCATENATE(ROUNDDOWN($C12/10,0),"-",ROUND($C12/10,0)),"1-1"),"10-14",IF(EXACT(CONCATENATE(ROUNDDOWN($C12/10,0),"-",ROUND($C12/10,0)),"1-2"),"15-19",IF(EXACT(CONCATENATE(ROUNDDOWN($C12/10,0),"-",ROUND($C12/10,0)),"2-2"),"20-24",IF(EXACT(CONCATENATE(ROUNDDOWN($C12/10,0),"-",ROUND($C12/10,0)),"2-3"),"25-29",IF(EXACT(CONCATENATE(ROUNDDOWN($C12/10,0),"-",ROUND($C12/10,0)),"3-3"),"30-34",IF(EXACT(CONCATENATE(ROUNDDOWN($C12/10,0),"-",ROUND($C12/10,0)),"3-4"),"35-39",IF(EXACT(CONCATENATE(ROUNDDOWN($C12/10,0),"-",ROUND($C12/10,0)),"4-4"),"40-44",IF(EXACT(CONCATENATE(ROUNDDOWN($C12/10,0),"-",ROUND($C12/10,0)),"4-5"),"45-49",IF(EXACT(CONCATENATE(ROUNDDOWN($C12/10,0),"-",ROUND($C12/10,0)),"5-5"),"50-54",IF(EXACT(CONCATENATE(ROUNDDOWN($C12/10,0),"-",ROUND($C12/10,0)),"5-6"),"55-59",IF(EXACT(CONCATENATE(ROUNDDOWN($C12/10,0),"-",ROUND($C12/10,0)),"6-6"),"60-64",IF(EXACT(CONCATENATE(ROUNDDOWN($C12/10,0),"-",ROUND($C12/10,0)),"6-7"),"65-69",IF(EXACT(CONCATENATE(ROUNDDOWN($C12/10,0),"-",ROUND($C12/10,0)),"7-7"),"70-74",IF(EXACT(CONCATENATE(ROUNDDOWN($C12/10,0),"-",ROUND($C12/10,0)),"7-8"),"75-79",IF(EXACT(CONCATENATE(ROUNDDOWN($C12/10,0),"-",ROUND($C12/10,0)),"8-8"),"80-84",IF(EXACT(CONCATENATE(ROUNDDOWN($C12/10,0),"-",ROUND($C12/10,0)),"8-9"),"85-89","")))))))))))))))))))),$I12),保険料Data!$B:$B,0),2)))</f>
        <v/>
      </c>
      <c r="K12" s="23"/>
      <c r="L12" s="24" t="str">
        <f>IF(EXACT(LEFT($U12,10),"【Warning!】"),"",IF(OR(EXACT($F12,""),EXACT($K12,"")),"",INDEX(保険料Data!$B:$C,MATCH(IF(OR(EXACT($K12,"71"),EXACT($K12,"72"),EXACT($K12,"81"),EXACT($K12,"90"),EXACT($K12,"91"),EXACT($K12,"102")),CONCATENATE($K12,"_",IF(EXACT(TRIM($B12),""),"",IF(EXACT(CONCATENATE(ROUNDDOWN($C12/10,0),"-",ROUND($C12/10,0)),"0-0"),"0-4",IF(EXACT(CONCATENATE(ROUNDDOWN($C12/10,0),"-",ROUND($C12/10,0)),"0-1"),"5-9",IF(EXACT(CONCATENATE(ROUNDDOWN($C12/10,0),"-",ROUND($C12/10,0)),"1-1"),"10-14",IF(EXACT(CONCATENATE(ROUNDDOWN($C12/10,0),"-",ROUND($C12/10,0)),"1-2"),"15-19",IF(EXACT(CONCATENATE(ROUNDDOWN($C12/10,0),"-",ROUND($C12/10,0)),"2-2"),"20-24",IF(EXACT(CONCATENATE(ROUNDDOWN($C12/10,0),"-",ROUND($C12/10,0)),"2-3"),"25-29",IF(EXACT(CONCATENATE(ROUNDDOWN($C12/10,0),"-",ROUND($C12/10,0)),"3-3"),"30-34",IF(EXACT(CONCATENATE(ROUNDDOWN($C12/10,0),"-",ROUND($C12/10,0)),"3-4"),"35-39",IF(EXACT(CONCATENATE(ROUNDDOWN($C12/10,0),"-",ROUND($C12/10,0)),"4-4"),"40-44",IF(EXACT(CONCATENATE(ROUNDDOWN($C12/10,0),"-",ROUND($C12/10,0)),"4-5"),"45-49",IF(EXACT(CONCATENATE(ROUNDDOWN($C12/10,0),"-",ROUND($C12/10,0)),"5-5"),"50-54",IF(EXACT(CONCATENATE(ROUNDDOWN($C12/10,0),"-",ROUND($C12/10,0)),"5-6"),"55-59",IF(EXACT(CONCATENATE(ROUNDDOWN($C12/10,0),"-",ROUND($C12/10,0)),"6-6"),"60-64",IF(EXACT(CONCATENATE(ROUNDDOWN($C12/10,0),"-",ROUND($C12/10,0)),"6-7"),"65-69",IF(EXACT(CONCATENATE(ROUNDDOWN($C12/10,0),"-",ROUND($C12/10,0)),"7-7"),"70-74",IF(EXACT(CONCATENATE(ROUNDDOWN($C12/10,0),"-",ROUND($C12/10,0)),"7-8"),"75-79",IF(EXACT(CONCATENATE(ROUNDDOWN($C12/10,0),"-",ROUND($C12/10,0)),"8-8"),"80-84",IF(EXACT(CONCATENATE(ROUNDDOWN($C12/10,0),"-",ROUND($C12/10,0)),"8-9"),"85-89","")))))))))))))))))))),$K12),保険料Data!$B:$B,0),2)))</f>
        <v/>
      </c>
      <c r="M12" s="23"/>
      <c r="N12" s="24" t="str">
        <f>IF(EXACT(LEFT($U12,10),"【Warning!】"),"",IF(OR(EXACT($F12,""),EXACT($M12,"")),"",INDEX(保険料Data!$B:$C,MATCH(IF(OR(EXACT($M12,"71"),EXACT($M12,"72"),EXACT($M12,"81"),EXACT($M12,"90"),EXACT($M12,"91"),EXACT($M12,"102")),CONCATENATE($M12,"_",IF(EXACT(TRIM($B12),""),"",IF(EXACT(CONCATENATE(ROUNDDOWN($C12/10,0),"-",ROUND($C12/10,0)),"0-0"),"0-4",IF(EXACT(CONCATENATE(ROUNDDOWN($C12/10,0),"-",ROUND($C12/10,0)),"0-1"),"5-9",IF(EXACT(CONCATENATE(ROUNDDOWN($C12/10,0),"-",ROUND($C12/10,0)),"1-1"),"10-14",IF(EXACT(CONCATENATE(ROUNDDOWN($C12/10,0),"-",ROUND($C12/10,0)),"1-2"),"15-19",IF(EXACT(CONCATENATE(ROUNDDOWN($C12/10,0),"-",ROUND($C12/10,0)),"2-2"),"20-24",IF(EXACT(CONCATENATE(ROUNDDOWN($C12/10,0),"-",ROUND($C12/10,0)),"2-3"),"25-29",IF(EXACT(CONCATENATE(ROUNDDOWN($C12/10,0),"-",ROUND($C12/10,0)),"3-3"),"30-34",IF(EXACT(CONCATENATE(ROUNDDOWN($C12/10,0),"-",ROUND($C12/10,0)),"3-4"),"35-39",IF(EXACT(CONCATENATE(ROUNDDOWN($C12/10,0),"-",ROUND($C12/10,0)),"4-4"),"40-44",IF(EXACT(CONCATENATE(ROUNDDOWN($C12/10,0),"-",ROUND($C12/10,0)),"4-5"),"45-49",IF(EXACT(CONCATENATE(ROUNDDOWN($C12/10,0),"-",ROUND($C12/10,0)),"5-5"),"50-54",IF(EXACT(CONCATENATE(ROUNDDOWN($C12/10,0),"-",ROUND($C12/10,0)),"5-6"),"55-59",IF(EXACT(CONCATENATE(ROUNDDOWN($C12/10,0),"-",ROUND($C12/10,0)),"6-6"),"60-64",IF(EXACT(CONCATENATE(ROUNDDOWN($C12/10,0),"-",ROUND($C12/10,0)),"6-7"),"65-69",IF(EXACT(CONCATENATE(ROUNDDOWN($C12/10,0),"-",ROUND($C12/10,0)),"7-7"),"70-74",IF(EXACT(CONCATENATE(ROUNDDOWN($C12/10,0),"-",ROUND($C12/10,0)),"7-8"),"75-79",IF(EXACT(CONCATENATE(ROUNDDOWN($C12/10,0),"-",ROUND($C12/10,0)),"8-8"),"80-84",IF(EXACT(CONCATENATE(ROUNDDOWN($C12/10,0),"-",ROUND($C12/10,0)),"8-9"),"85-89","")))))))))))))))))))),$M12),保険料Data!$B:$B,0),2)))</f>
        <v/>
      </c>
      <c r="O12" s="23"/>
      <c r="P12" s="24" t="str">
        <f>IF(EXACT(LEFT($U12,10),"【Warning!】"),"",IF(OR(EXACT($F12,""),EXACT($O12,"")),"",INDEX(保険料Data!$B:$C,MATCH(IF(OR(EXACT($O12,"71"),EXACT($O12,"72"),EXACT($O12,"81"),EXACT($O12,"90"),EXACT($O12,"91"),EXACT($O12,"102")),CONCATENATE($O12,"_",IF(EXACT(TRIM($B12),""),"",IF(EXACT(CONCATENATE(ROUNDDOWN($C12/10,0),"-",ROUND($C12/10,0)),"0-0"),"0-4",IF(EXACT(CONCATENATE(ROUNDDOWN($C12/10,0),"-",ROUND($C12/10,0)),"0-1"),"5-9",IF(EXACT(CONCATENATE(ROUNDDOWN($C12/10,0),"-",ROUND($C12/10,0)),"1-1"),"10-14",IF(EXACT(CONCATENATE(ROUNDDOWN($C12/10,0),"-",ROUND($C12/10,0)),"1-2"),"15-19",IF(EXACT(CONCATENATE(ROUNDDOWN($C12/10,0),"-",ROUND($C12/10,0)),"2-2"),"20-24",IF(EXACT(CONCATENATE(ROUNDDOWN($C12/10,0),"-",ROUND($C12/10,0)),"2-3"),"25-29",IF(EXACT(CONCATENATE(ROUNDDOWN($C12/10,0),"-",ROUND($C12/10,0)),"3-3"),"30-34",IF(EXACT(CONCATENATE(ROUNDDOWN($C12/10,0),"-",ROUND($C12/10,0)),"3-4"),"35-39",IF(EXACT(CONCATENATE(ROUNDDOWN($C12/10,0),"-",ROUND($C12/10,0)),"4-4"),"40-44",IF(EXACT(CONCATENATE(ROUNDDOWN($C12/10,0),"-",ROUND($C12/10,0)),"4-5"),"45-49",IF(EXACT(CONCATENATE(ROUNDDOWN($C12/10,0),"-",ROUND($C12/10,0)),"5-5"),"50-54",IF(EXACT(CONCATENATE(ROUNDDOWN($C12/10,0),"-",ROUND($C12/10,0)),"5-6"),"55-59",IF(EXACT(CONCATENATE(ROUNDDOWN($C12/10,0),"-",ROUND($C12/10,0)),"6-6"),"60-64",IF(EXACT(CONCATENATE(ROUNDDOWN($C12/10,0),"-",ROUND($C12/10,0)),"6-7"),"65-69",IF(EXACT(CONCATENATE(ROUNDDOWN($C12/10,0),"-",ROUND($C12/10,0)),"7-7"),"70-74",IF(EXACT(CONCATENATE(ROUNDDOWN($C12/10,0),"-",ROUND($C12/10,0)),"7-8"),"75-79",IF(EXACT(CONCATENATE(ROUNDDOWN($C12/10,0),"-",ROUND($C12/10,0)),"8-8"),"80-84",IF(EXACT(CONCATENATE(ROUNDDOWN($C12/10,0),"-",ROUND($C12/10,0)),"8-9"),"85-89","")))))))))))))))))))),$O12),保険料Data!$B:$B,0),2)))</f>
        <v/>
      </c>
      <c r="Q12" s="23"/>
      <c r="R12" s="24" t="str">
        <f>IF(EXACT(LEFT($U12,10),"【Warning!】"),"",IF(OR(EXACT($F12,""),EXACT($Q12,"")),"",INDEX(保険料Data!$B:$C,MATCH(IF(OR(EXACT($Q12,"71"),EXACT($Q12,"72"),EXACT($Q12,"81"),EXACT($Q12,"90"),EXACT($Q12,"91"),EXACT($Q12,"102")),CONCATENATE($Q12,"_",IF(EXACT(TRIM($B12),""),"",IF(EXACT(CONCATENATE(ROUNDDOWN($C12/10,0),"-",ROUND($C12/10,0)),"0-0"),"0-4",IF(EXACT(CONCATENATE(ROUNDDOWN($C12/10,0),"-",ROUND($C12/10,0)),"0-1"),"5-9",IF(EXACT(CONCATENATE(ROUNDDOWN($C12/10,0),"-",ROUND($C12/10,0)),"1-1"),"10-14",IF(EXACT(CONCATENATE(ROUNDDOWN($C12/10,0),"-",ROUND($C12/10,0)),"1-2"),"15-19",IF(EXACT(CONCATENATE(ROUNDDOWN($C12/10,0),"-",ROUND($C12/10,0)),"2-2"),"20-24",IF(EXACT(CONCATENATE(ROUNDDOWN($C12/10,0),"-",ROUND($C12/10,0)),"2-3"),"25-29",IF(EXACT(CONCATENATE(ROUNDDOWN($C12/10,0),"-",ROUND($C12/10,0)),"3-3"),"30-34",IF(EXACT(CONCATENATE(ROUNDDOWN($C12/10,0),"-",ROUND($C12/10,0)),"3-4"),"35-39",IF(EXACT(CONCATENATE(ROUNDDOWN($C12/10,0),"-",ROUND($C12/10,0)),"4-4"),"40-44",IF(EXACT(CONCATENATE(ROUNDDOWN($C12/10,0),"-",ROUND($C12/10,0)),"4-5"),"45-49",IF(EXACT(CONCATENATE(ROUNDDOWN($C12/10,0),"-",ROUND($C12/10,0)),"5-5"),"50-54",IF(EXACT(CONCATENATE(ROUNDDOWN($C12/10,0),"-",ROUND($C12/10,0)),"5-6"),"55-59",IF(EXACT(CONCATENATE(ROUNDDOWN($C12/10,0),"-",ROUND($C12/10,0)),"6-6"),"60-64",IF(EXACT(CONCATENATE(ROUNDDOWN($C12/10,0),"-",ROUND($C12/10,0)),"6-7"),"65-69",IF(EXACT(CONCATENATE(ROUNDDOWN($C12/10,0),"-",ROUND($C12/10,0)),"7-7"),"70-74",IF(EXACT(CONCATENATE(ROUNDDOWN($C12/10,0),"-",ROUND($C12/10,0)),"7-8"),"75-79",IF(EXACT(CONCATENATE(ROUNDDOWN($C12/10,0),"-",ROUND($C12/10,0)),"8-8"),"80-84",IF(EXACT(CONCATENATE(ROUNDDOWN($C12/10,0),"-",ROUND($C12/10,0)),"8-9"),"85-89","")))))))))))))))))))),$Q12),保険料Data!$B:$B,0),2)))</f>
        <v/>
      </c>
      <c r="S12" s="24" t="str">
        <f t="shared" si="1"/>
        <v/>
      </c>
      <c r="U12" s="53" t="str" cm="1">
        <f t="array" ref="U12">_xlfn.IFNA(_xlfn.IFS(AND(EXACT(TRIM($B12),""),EXACT(TRIM($D12),""),EXACT(TRIM($E12),""),EXACT(TRIM($G12),""),EXACT(TRIM($I12),""),EXACT(TRIM($K12),""),EXACT(TRIM($M12),""),EXACT(TRIM($O12),""),EXACT(TRIM($Q12),"")),"",EXACT(TRIM($B12),""),"【Warning!】生年月日を入力してください",EXACT(TRIM($D12),""),"【Warning!】ご希望プランを選択してください",AND(EXACT(LEFTB($D12,1),"F"),EXACT(TRIM($G12),""),EXACT(TRIM($I12),""),EXACT(TRIM($K12),""),EXACT(TRIM($M12),""),EXACT(TRIM($O12),""),EXACT(TRIM($Q12),"")),IF(OR(EXACT(TRIM($E12),""),EXACT(TRIM($E12),1)),"","【Warning!】ファミリープランのご加入上限口数は1口です"),AND(EXACT($D12,"SC"),EXACT(TRIM($G12),""),EXACT(TRIM($I12),""),EXACT(TRIM($K12),""),EXACT(TRIM($M12),""),EXACT(TRIM($O12),""),EXACT(TRIM($Q12),"")),IF(AND(OR(EXACT(IF(OR(EXACT($C12,61),EXACT($C12,62),EXACT($C12,63),EXACT($C12,64)),7,ROUND($C12/10,0)),2),EXACT(IF(OR(EXACT($C12,61),EXACT($C12,62),EXACT($C12,63),EXACT($C12,64)),7,ROUND($C12/10,0)),3),EXACT(IF(OR(EXACT($C12,61),EXACT($C12,62),EXACT($C12,63),EXACT($C12,64)),7,ROUND($C12/10,0)),4),EXACT(IF(OR(EXACT($C12,61),EXACT($C12,62),EXACT($C12,63),EXACT($C12,64)),7,ROUND($C12/10,0)),5),EXACT(IF(OR(EXACT($C12,61),EXACT($C12,62),EXACT($C12,63),EXACT($C12,64)),7,ROUND($C12/10,0)),6)),NOT(OR(EXACT($E12,""),EXACT($E12,1),EXACT($E12,2)))),"【Warning!】疾病プランのご加入上限口数は2口です",IF(AND(NOT(OR(EXACT(IF(OR(EXACT($C12,61),EXACT($C12,62),EXACT($C12,63),EXACT($C12,64)),7,ROUND($C12/10,0)),2),EXACT(IF(OR(EXACT($C12,61),EXACT($C12,62),EXACT($C12,63),EXACT($C12,64)),7,ROUND($C12/10,0)),3),EXACT(IF(OR(EXACT($C12,61),EXACT($C12,62),EXACT($C12,63),EXACT($C12,64)),7,ROUND($C12/10,0)),4),EXACT(IF(OR(EXACT($C12,61),EXACT($C12,62),EXACT($C12,63),EXACT($C12,64)),7,ROUND($C12/10,0)),5),EXACT(IF(OR(EXACT($C12,61),EXACT($C12,62),EXACT($C12,63),EXACT($C12,64)),7,ROUND($C12/10,0)),6))),NOT(OR(EXACT($E12,""),EXACT($E12,1)))),"【Warning!】疾病プランのご加入上限口数は1口です","")),AND(OR(EXACT(TRIM($D12),"FB1"),EXACT(TRIM($D12),"FB2"),EXACT(TRIM($D12),"FB3"),EXACT(TRIM($D12),"FB4"),EXACT(TRIM($D12),"FS1"),EXACT(TRIM($D12),"FS2"),EXACT(TRIM($D12),"FS3"),EXACT(TRIM($D12),"FS4")),NOT(AND(EXACT(TRIM($G12),""),EXACT(TRIM($I12),""),EXACT(TRIM($K12),""),EXACT(TRIM($M12),""),EXACT(TRIM($O12),""),EXACT(TRIM($Q12),"")))),IF(OR(EXACT($D12,"SC"),EXACT($D12,"SA"),EXACT($D12,"SS")),"","【Warning!】オプションをセットできるのは自由設計プラン(SC,SA,SS)のみです"),OR(EXACT($D12,"SA"),EXACT($D12,"SS")),IF(OR(EXACT($G12,"61"),EXACT($G12,"62"),EXACT($G12,"71"),EXACT($G12,"72"),EXACT($G12,"81"),EXACT($G12,"90"),EXACT($G12,"91"),EXACT($G12,"102"),EXACT($G12,"111"),EXACT($I12,"61"),EXACT($I12,"62"),EXACT($I12,"71"),EXACT($I12,"72"),EXACT($I12,"81"),EXACT($I12,"90"),EXACT($I12,"91"),EXACT($I12,"102"),EXACT($I12,"111"),EXACT($K12,"61"),EXACT($K12,"62"),EXACT($K12,"71"),EXACT($K12,"72"),EXACT($K12,"81"),EXACT($K12,"90"),EXACT($K12,"91"),EXACT($K12,"102"),EXACT($K12,"111"),EXACT($M12,"61"),EXACT($M12,"62"),EXACT($M12,"71"),EXACT($M12,"72"),EXACT($M12,"81"),EXACT($M12,"90"),EXACT($M12,"91"),EXACT($M12,"102"),EXACT($M12,"111"),EXACT($O12,"61"),EXACT($O12,"62"),EXACT($O12,"71"),EXACT($O12,"72"),EXACT($O12,"81"),EXACT($O12,"90"),EXACT($O12,"91"),EXACT($O12,"102"),EXACT($O12,"111"),EXACT($Q12,"61"),EXACT($Q12,"62"),EXACT($Q12,"71"),EXACT($Q12,"72"),EXACT($Q12,"81"),EXACT($Q12,"90"),EXACT($Q12,"91"),EXACT($Q12,"102"),EXACT($Q12,"111")),"【Warning!】SCにのみセット可(SA・SSにはセット不可)であるオプションが選択されています",""),AND(OR(EXACT($G12,71),EXACT($G12,72),EXACT($I12,71),EXACT($I12,72),EXACT($K12,71),EXACT($K12,72),EXACT($M12,71),EXACT($M12,72),EXACT($O12,71),EXACT($O12,72),EXACT($Q12,71),EXACT($Q12,72)),OR(EXACT($G12,90),EXACT($G12,91),EXACT($I12,90),EXACT($I12,91),EXACT($K12,90),EXACT($K12,91),EXACT($M12,90),EXACT($M12,91),EXACT($O12,90),EXACT($O12,91),EXACT($Q12,90),EXACT($Q12,91))),"【Warning!】がん診断保険金(71,72)と八大疾病一時金(90,91)は同時セット不可です"),"")</f>
        <v/>
      </c>
    </row>
    <row r="13" spans="1:21" s="6" customFormat="1" ht="26.25" customHeight="1">
      <c r="A13" s="14">
        <v>9</v>
      </c>
      <c r="B13" s="21"/>
      <c r="C13" s="22" t="str">
        <f t="shared" si="0"/>
        <v/>
      </c>
      <c r="D13" s="23"/>
      <c r="E13" s="23"/>
      <c r="F13" s="24" t="str">
        <f>IF(EXACT(LEFT($U13,10),"【Warning!】"),"",IF(OR(EXACT(TRIM($B13),""),EXACT(TRIM($D13),""),EXACT(TRIM($E13),"")),"",$E13*INDEX(保険料Data!$B:$C,MATCH(IF(EXACT($D13,"SC"),CONCATENATE($D13,"_",IF(EXACT(TRIM($B13),""),"",IF(EXACT(CONCATENATE(ROUNDDOWN($C13/10,0),"-",ROUND($C13/10,0)),"0-0"),"0-4",IF(EXACT(CONCATENATE(ROUNDDOWN($C13/10,0),"-",ROUND($C13/10,0)),"0-1"),"5-9",IF(EXACT(CONCATENATE(ROUNDDOWN($C13/10,0),"-",ROUND($C13/10,0)),"1-1"),"10-14",IF(EXACT(CONCATENATE(ROUNDDOWN($C13/10,0),"-",ROUND($C13/10,0)),"1-2"),"15-19",IF(EXACT(CONCATENATE(ROUNDDOWN($C13/10,0),"-",ROUND($C13/10,0)),"2-2"),"20-24",IF(EXACT(CONCATENATE(ROUNDDOWN($C13/10,0),"-",ROUND($C13/10,0)),"2-3"),"25-29",IF(EXACT(CONCATENATE(ROUNDDOWN($C13/10,0),"-",ROUND($C13/10,0)),"3-3"),"30-34",IF(EXACT(CONCATENATE(ROUNDDOWN($C13/10,0),"-",ROUND($C13/10,0)),"3-4"),"35-39",IF(EXACT(CONCATENATE(ROUNDDOWN($C13/10,0),"-",ROUND($C13/10,0)),"4-4"),"40-44",IF(EXACT(CONCATENATE(ROUNDDOWN($C13/10,0),"-",ROUND($C13/10,0)),"4-5"),"45-49",IF(EXACT(CONCATENATE(ROUNDDOWN($C13/10,0),"-",ROUND($C13/10,0)),"5-5"),"50-54",IF(EXACT(CONCATENATE(ROUNDDOWN($C13/10,0),"-",ROUND($C13/10,0)),"5-6"),"55-59",IF(EXACT(CONCATENATE(ROUNDDOWN($C13/10,0),"-",ROUND($C13/10,0)),"6-6"),"60-64",IF(EXACT(CONCATENATE(ROUNDDOWN($C13/10,0),"-",ROUND($C13/10,0)),"6-7"),"65-69",IF(EXACT(CONCATENATE(ROUNDDOWN($C13/10,0),"-",ROUND($C13/10,0)),"7-7"),"70-74",IF(EXACT(CONCATENATE(ROUNDDOWN($C13/10,0),"-",ROUND($C13/10,0)),"7-8"),"75-79",IF(EXACT(CONCATENATE(ROUNDDOWN($C13/10,0),"-",ROUND($C13/10,0)),"8-8"),"80-84",IF(EXACT(CONCATENATE(ROUNDDOWN($C13/10,0),"-",ROUND($C13/10,0)),"8-9"),"85-89","")))))))))))))))))))),$D13),保険料Data!$B:$B,0),2)))</f>
        <v/>
      </c>
      <c r="G13" s="23"/>
      <c r="H13" s="24" t="str">
        <f>IF(EXACT(LEFT($U13,10),"【Warning!】"),"",IF(OR(EXACT($F13,""),EXACT($G13,"")),"",INDEX(保険料Data!$B:$C,MATCH(IF(OR(EXACT($G13,"71"),EXACT($G13,"72"),EXACT($G13,"81"),EXACT($G13,"90"),EXACT($G13,"91"),EXACT($G13,"102")),CONCATENATE($G13,"_",IF(EXACT(TRIM($B13),""),"",IF(EXACT(CONCATENATE(ROUNDDOWN($C13/10,0),"-",ROUND($C13/10,0)),"0-0"),"0-4",IF(EXACT(CONCATENATE(ROUNDDOWN($C13/10,0),"-",ROUND($C13/10,0)),"0-1"),"5-9",IF(EXACT(CONCATENATE(ROUNDDOWN($C13/10,0),"-",ROUND($C13/10,0)),"1-1"),"10-14",IF(EXACT(CONCATENATE(ROUNDDOWN($C13/10,0),"-",ROUND($C13/10,0)),"1-2"),"15-19",IF(EXACT(CONCATENATE(ROUNDDOWN($C13/10,0),"-",ROUND($C13/10,0)),"2-2"),"20-24",IF(EXACT(CONCATENATE(ROUNDDOWN($C13/10,0),"-",ROUND($C13/10,0)),"2-3"),"25-29",IF(EXACT(CONCATENATE(ROUNDDOWN($C13/10,0),"-",ROUND($C13/10,0)),"3-3"),"30-34",IF(EXACT(CONCATENATE(ROUNDDOWN($C13/10,0),"-",ROUND($C13/10,0)),"3-4"),"35-39",IF(EXACT(CONCATENATE(ROUNDDOWN($C13/10,0),"-",ROUND($C13/10,0)),"4-4"),"40-44",IF(EXACT(CONCATENATE(ROUNDDOWN($C13/10,0),"-",ROUND($C13/10,0)),"4-5"),"45-49",IF(EXACT(CONCATENATE(ROUNDDOWN($C13/10,0),"-",ROUND($C13/10,0)),"5-5"),"50-54",IF(EXACT(CONCATENATE(ROUNDDOWN($C13/10,0),"-",ROUND($C13/10,0)),"5-6"),"55-59",IF(EXACT(CONCATENATE(ROUNDDOWN($C13/10,0),"-",ROUND($C13/10,0)),"6-6"),"60-64",IF(EXACT(CONCATENATE(ROUNDDOWN($C13/10,0),"-",ROUND($C13/10,0)),"6-7"),"65-69",IF(EXACT(CONCATENATE(ROUNDDOWN($C13/10,0),"-",ROUND($C13/10,0)),"7-7"),"70-74",IF(EXACT(CONCATENATE(ROUNDDOWN($C13/10,0),"-",ROUND($C13/10,0)),"7-8"),"75-79",IF(EXACT(CONCATENATE(ROUNDDOWN($C13/10,0),"-",ROUND($C13/10,0)),"8-8"),"80-84",IF(EXACT(CONCATENATE(ROUNDDOWN($C13/10,0),"-",ROUND($C13/10,0)),"8-9"),"85-89","")))))))))))))))))))),$G13),保険料Data!$B:$B,0),2)))</f>
        <v/>
      </c>
      <c r="I13" s="23"/>
      <c r="J13" s="24" t="str">
        <f>IF(EXACT(LEFT($U13,10),"【Warning!】"),"",IF(OR(EXACT($F13,""),EXACT($I13,"")),"",INDEX(保険料Data!$B:$C,MATCH(IF(OR(EXACT($I13,"71"),EXACT($I13,"72"),EXACT($I13,"81"),EXACT($I13,"90"),EXACT($I13,"91"),EXACT($I13,"102")),CONCATENATE($I13,"_",IF(EXACT(TRIM($B13),""),"",IF(EXACT(CONCATENATE(ROUNDDOWN($C13/10,0),"-",ROUND($C13/10,0)),"0-0"),"0-4",IF(EXACT(CONCATENATE(ROUNDDOWN($C13/10,0),"-",ROUND($C13/10,0)),"0-1"),"5-9",IF(EXACT(CONCATENATE(ROUNDDOWN($C13/10,0),"-",ROUND($C13/10,0)),"1-1"),"10-14",IF(EXACT(CONCATENATE(ROUNDDOWN($C13/10,0),"-",ROUND($C13/10,0)),"1-2"),"15-19",IF(EXACT(CONCATENATE(ROUNDDOWN($C13/10,0),"-",ROUND($C13/10,0)),"2-2"),"20-24",IF(EXACT(CONCATENATE(ROUNDDOWN($C13/10,0),"-",ROUND($C13/10,0)),"2-3"),"25-29",IF(EXACT(CONCATENATE(ROUNDDOWN($C13/10,0),"-",ROUND($C13/10,0)),"3-3"),"30-34",IF(EXACT(CONCATENATE(ROUNDDOWN($C13/10,0),"-",ROUND($C13/10,0)),"3-4"),"35-39",IF(EXACT(CONCATENATE(ROUNDDOWN($C13/10,0),"-",ROUND($C13/10,0)),"4-4"),"40-44",IF(EXACT(CONCATENATE(ROUNDDOWN($C13/10,0),"-",ROUND($C13/10,0)),"4-5"),"45-49",IF(EXACT(CONCATENATE(ROUNDDOWN($C13/10,0),"-",ROUND($C13/10,0)),"5-5"),"50-54",IF(EXACT(CONCATENATE(ROUNDDOWN($C13/10,0),"-",ROUND($C13/10,0)),"5-6"),"55-59",IF(EXACT(CONCATENATE(ROUNDDOWN($C13/10,0),"-",ROUND($C13/10,0)),"6-6"),"60-64",IF(EXACT(CONCATENATE(ROUNDDOWN($C13/10,0),"-",ROUND($C13/10,0)),"6-7"),"65-69",IF(EXACT(CONCATENATE(ROUNDDOWN($C13/10,0),"-",ROUND($C13/10,0)),"7-7"),"70-74",IF(EXACT(CONCATENATE(ROUNDDOWN($C13/10,0),"-",ROUND($C13/10,0)),"7-8"),"75-79",IF(EXACT(CONCATENATE(ROUNDDOWN($C13/10,0),"-",ROUND($C13/10,0)),"8-8"),"80-84",IF(EXACT(CONCATENATE(ROUNDDOWN($C13/10,0),"-",ROUND($C13/10,0)),"8-9"),"85-89","")))))))))))))))))))),$I13),保険料Data!$B:$B,0),2)))</f>
        <v/>
      </c>
      <c r="K13" s="23"/>
      <c r="L13" s="24" t="str">
        <f>IF(EXACT(LEFT($U13,10),"【Warning!】"),"",IF(OR(EXACT($F13,""),EXACT($K13,"")),"",INDEX(保険料Data!$B:$C,MATCH(IF(OR(EXACT($K13,"71"),EXACT($K13,"72"),EXACT($K13,"81"),EXACT($K13,"90"),EXACT($K13,"91"),EXACT($K13,"102")),CONCATENATE($K13,"_",IF(EXACT(TRIM($B13),""),"",IF(EXACT(CONCATENATE(ROUNDDOWN($C13/10,0),"-",ROUND($C13/10,0)),"0-0"),"0-4",IF(EXACT(CONCATENATE(ROUNDDOWN($C13/10,0),"-",ROUND($C13/10,0)),"0-1"),"5-9",IF(EXACT(CONCATENATE(ROUNDDOWN($C13/10,0),"-",ROUND($C13/10,0)),"1-1"),"10-14",IF(EXACT(CONCATENATE(ROUNDDOWN($C13/10,0),"-",ROUND($C13/10,0)),"1-2"),"15-19",IF(EXACT(CONCATENATE(ROUNDDOWN($C13/10,0),"-",ROUND($C13/10,0)),"2-2"),"20-24",IF(EXACT(CONCATENATE(ROUNDDOWN($C13/10,0),"-",ROUND($C13/10,0)),"2-3"),"25-29",IF(EXACT(CONCATENATE(ROUNDDOWN($C13/10,0),"-",ROUND($C13/10,0)),"3-3"),"30-34",IF(EXACT(CONCATENATE(ROUNDDOWN($C13/10,0),"-",ROUND($C13/10,0)),"3-4"),"35-39",IF(EXACT(CONCATENATE(ROUNDDOWN($C13/10,0),"-",ROUND($C13/10,0)),"4-4"),"40-44",IF(EXACT(CONCATENATE(ROUNDDOWN($C13/10,0),"-",ROUND($C13/10,0)),"4-5"),"45-49",IF(EXACT(CONCATENATE(ROUNDDOWN($C13/10,0),"-",ROUND($C13/10,0)),"5-5"),"50-54",IF(EXACT(CONCATENATE(ROUNDDOWN($C13/10,0),"-",ROUND($C13/10,0)),"5-6"),"55-59",IF(EXACT(CONCATENATE(ROUNDDOWN($C13/10,0),"-",ROUND($C13/10,0)),"6-6"),"60-64",IF(EXACT(CONCATENATE(ROUNDDOWN($C13/10,0),"-",ROUND($C13/10,0)),"6-7"),"65-69",IF(EXACT(CONCATENATE(ROUNDDOWN($C13/10,0),"-",ROUND($C13/10,0)),"7-7"),"70-74",IF(EXACT(CONCATENATE(ROUNDDOWN($C13/10,0),"-",ROUND($C13/10,0)),"7-8"),"75-79",IF(EXACT(CONCATENATE(ROUNDDOWN($C13/10,0),"-",ROUND($C13/10,0)),"8-8"),"80-84",IF(EXACT(CONCATENATE(ROUNDDOWN($C13/10,0),"-",ROUND($C13/10,0)),"8-9"),"85-89","")))))))))))))))))))),$K13),保険料Data!$B:$B,0),2)))</f>
        <v/>
      </c>
      <c r="M13" s="23"/>
      <c r="N13" s="24" t="str">
        <f>IF(EXACT(LEFT($U13,10),"【Warning!】"),"",IF(OR(EXACT($F13,""),EXACT($M13,"")),"",INDEX(保険料Data!$B:$C,MATCH(IF(OR(EXACT($M13,"71"),EXACT($M13,"72"),EXACT($M13,"81"),EXACT($M13,"90"),EXACT($M13,"91"),EXACT($M13,"102")),CONCATENATE($M13,"_",IF(EXACT(TRIM($B13),""),"",IF(EXACT(CONCATENATE(ROUNDDOWN($C13/10,0),"-",ROUND($C13/10,0)),"0-0"),"0-4",IF(EXACT(CONCATENATE(ROUNDDOWN($C13/10,0),"-",ROUND($C13/10,0)),"0-1"),"5-9",IF(EXACT(CONCATENATE(ROUNDDOWN($C13/10,0),"-",ROUND($C13/10,0)),"1-1"),"10-14",IF(EXACT(CONCATENATE(ROUNDDOWN($C13/10,0),"-",ROUND($C13/10,0)),"1-2"),"15-19",IF(EXACT(CONCATENATE(ROUNDDOWN($C13/10,0),"-",ROUND($C13/10,0)),"2-2"),"20-24",IF(EXACT(CONCATENATE(ROUNDDOWN($C13/10,0),"-",ROUND($C13/10,0)),"2-3"),"25-29",IF(EXACT(CONCATENATE(ROUNDDOWN($C13/10,0),"-",ROUND($C13/10,0)),"3-3"),"30-34",IF(EXACT(CONCATENATE(ROUNDDOWN($C13/10,0),"-",ROUND($C13/10,0)),"3-4"),"35-39",IF(EXACT(CONCATENATE(ROUNDDOWN($C13/10,0),"-",ROUND($C13/10,0)),"4-4"),"40-44",IF(EXACT(CONCATENATE(ROUNDDOWN($C13/10,0),"-",ROUND($C13/10,0)),"4-5"),"45-49",IF(EXACT(CONCATENATE(ROUNDDOWN($C13/10,0),"-",ROUND($C13/10,0)),"5-5"),"50-54",IF(EXACT(CONCATENATE(ROUNDDOWN($C13/10,0),"-",ROUND($C13/10,0)),"5-6"),"55-59",IF(EXACT(CONCATENATE(ROUNDDOWN($C13/10,0),"-",ROUND($C13/10,0)),"6-6"),"60-64",IF(EXACT(CONCATENATE(ROUNDDOWN($C13/10,0),"-",ROUND($C13/10,0)),"6-7"),"65-69",IF(EXACT(CONCATENATE(ROUNDDOWN($C13/10,0),"-",ROUND($C13/10,0)),"7-7"),"70-74",IF(EXACT(CONCATENATE(ROUNDDOWN($C13/10,0),"-",ROUND($C13/10,0)),"7-8"),"75-79",IF(EXACT(CONCATENATE(ROUNDDOWN($C13/10,0),"-",ROUND($C13/10,0)),"8-8"),"80-84",IF(EXACT(CONCATENATE(ROUNDDOWN($C13/10,0),"-",ROUND($C13/10,0)),"8-9"),"85-89","")))))))))))))))))))),$M13),保険料Data!$B:$B,0),2)))</f>
        <v/>
      </c>
      <c r="O13" s="23"/>
      <c r="P13" s="24" t="str">
        <f>IF(EXACT(LEFT($U13,10),"【Warning!】"),"",IF(OR(EXACT($F13,""),EXACT($O13,"")),"",INDEX(保険料Data!$B:$C,MATCH(IF(OR(EXACT($O13,"71"),EXACT($O13,"72"),EXACT($O13,"81"),EXACT($O13,"90"),EXACT($O13,"91"),EXACT($O13,"102")),CONCATENATE($O13,"_",IF(EXACT(TRIM($B13),""),"",IF(EXACT(CONCATENATE(ROUNDDOWN($C13/10,0),"-",ROUND($C13/10,0)),"0-0"),"0-4",IF(EXACT(CONCATENATE(ROUNDDOWN($C13/10,0),"-",ROUND($C13/10,0)),"0-1"),"5-9",IF(EXACT(CONCATENATE(ROUNDDOWN($C13/10,0),"-",ROUND($C13/10,0)),"1-1"),"10-14",IF(EXACT(CONCATENATE(ROUNDDOWN($C13/10,0),"-",ROUND($C13/10,0)),"1-2"),"15-19",IF(EXACT(CONCATENATE(ROUNDDOWN($C13/10,0),"-",ROUND($C13/10,0)),"2-2"),"20-24",IF(EXACT(CONCATENATE(ROUNDDOWN($C13/10,0),"-",ROUND($C13/10,0)),"2-3"),"25-29",IF(EXACT(CONCATENATE(ROUNDDOWN($C13/10,0),"-",ROUND($C13/10,0)),"3-3"),"30-34",IF(EXACT(CONCATENATE(ROUNDDOWN($C13/10,0),"-",ROUND($C13/10,0)),"3-4"),"35-39",IF(EXACT(CONCATENATE(ROUNDDOWN($C13/10,0),"-",ROUND($C13/10,0)),"4-4"),"40-44",IF(EXACT(CONCATENATE(ROUNDDOWN($C13/10,0),"-",ROUND($C13/10,0)),"4-5"),"45-49",IF(EXACT(CONCATENATE(ROUNDDOWN($C13/10,0),"-",ROUND($C13/10,0)),"5-5"),"50-54",IF(EXACT(CONCATENATE(ROUNDDOWN($C13/10,0),"-",ROUND($C13/10,0)),"5-6"),"55-59",IF(EXACT(CONCATENATE(ROUNDDOWN($C13/10,0),"-",ROUND($C13/10,0)),"6-6"),"60-64",IF(EXACT(CONCATENATE(ROUNDDOWN($C13/10,0),"-",ROUND($C13/10,0)),"6-7"),"65-69",IF(EXACT(CONCATENATE(ROUNDDOWN($C13/10,0),"-",ROUND($C13/10,0)),"7-7"),"70-74",IF(EXACT(CONCATENATE(ROUNDDOWN($C13/10,0),"-",ROUND($C13/10,0)),"7-8"),"75-79",IF(EXACT(CONCATENATE(ROUNDDOWN($C13/10,0),"-",ROUND($C13/10,0)),"8-8"),"80-84",IF(EXACT(CONCATENATE(ROUNDDOWN($C13/10,0),"-",ROUND($C13/10,0)),"8-9"),"85-89","")))))))))))))))))))),$O13),保険料Data!$B:$B,0),2)))</f>
        <v/>
      </c>
      <c r="Q13" s="23"/>
      <c r="R13" s="24" t="str">
        <f>IF(EXACT(LEFT($U13,10),"【Warning!】"),"",IF(OR(EXACT($F13,""),EXACT($Q13,"")),"",INDEX(保険料Data!$B:$C,MATCH(IF(OR(EXACT($Q13,"71"),EXACT($Q13,"72"),EXACT($Q13,"81"),EXACT($Q13,"90"),EXACT($Q13,"91"),EXACT($Q13,"102")),CONCATENATE($Q13,"_",IF(EXACT(TRIM($B13),""),"",IF(EXACT(CONCATENATE(ROUNDDOWN($C13/10,0),"-",ROUND($C13/10,0)),"0-0"),"0-4",IF(EXACT(CONCATENATE(ROUNDDOWN($C13/10,0),"-",ROUND($C13/10,0)),"0-1"),"5-9",IF(EXACT(CONCATENATE(ROUNDDOWN($C13/10,0),"-",ROUND($C13/10,0)),"1-1"),"10-14",IF(EXACT(CONCATENATE(ROUNDDOWN($C13/10,0),"-",ROUND($C13/10,0)),"1-2"),"15-19",IF(EXACT(CONCATENATE(ROUNDDOWN($C13/10,0),"-",ROUND($C13/10,0)),"2-2"),"20-24",IF(EXACT(CONCATENATE(ROUNDDOWN($C13/10,0),"-",ROUND($C13/10,0)),"2-3"),"25-29",IF(EXACT(CONCATENATE(ROUNDDOWN($C13/10,0),"-",ROUND($C13/10,0)),"3-3"),"30-34",IF(EXACT(CONCATENATE(ROUNDDOWN($C13/10,0),"-",ROUND($C13/10,0)),"3-4"),"35-39",IF(EXACT(CONCATENATE(ROUNDDOWN($C13/10,0),"-",ROUND($C13/10,0)),"4-4"),"40-44",IF(EXACT(CONCATENATE(ROUNDDOWN($C13/10,0),"-",ROUND($C13/10,0)),"4-5"),"45-49",IF(EXACT(CONCATENATE(ROUNDDOWN($C13/10,0),"-",ROUND($C13/10,0)),"5-5"),"50-54",IF(EXACT(CONCATENATE(ROUNDDOWN($C13/10,0),"-",ROUND($C13/10,0)),"5-6"),"55-59",IF(EXACT(CONCATENATE(ROUNDDOWN($C13/10,0),"-",ROUND($C13/10,0)),"6-6"),"60-64",IF(EXACT(CONCATENATE(ROUNDDOWN($C13/10,0),"-",ROUND($C13/10,0)),"6-7"),"65-69",IF(EXACT(CONCATENATE(ROUNDDOWN($C13/10,0),"-",ROUND($C13/10,0)),"7-7"),"70-74",IF(EXACT(CONCATENATE(ROUNDDOWN($C13/10,0),"-",ROUND($C13/10,0)),"7-8"),"75-79",IF(EXACT(CONCATENATE(ROUNDDOWN($C13/10,0),"-",ROUND($C13/10,0)),"8-8"),"80-84",IF(EXACT(CONCATENATE(ROUNDDOWN($C13/10,0),"-",ROUND($C13/10,0)),"8-9"),"85-89","")))))))))))))))))))),$Q13),保険料Data!$B:$B,0),2)))</f>
        <v/>
      </c>
      <c r="S13" s="24" t="str">
        <f t="shared" si="1"/>
        <v/>
      </c>
      <c r="U13" s="53" t="str" cm="1">
        <f t="array" ref="U13">_xlfn.IFNA(_xlfn.IFS(AND(EXACT(TRIM($B13),""),EXACT(TRIM($D13),""),EXACT(TRIM($E13),""),EXACT(TRIM($G13),""),EXACT(TRIM($I13),""),EXACT(TRIM($K13),""),EXACT(TRIM($M13),""),EXACT(TRIM($O13),""),EXACT(TRIM($Q13),"")),"",EXACT(TRIM($B13),""),"【Warning!】生年月日を入力してください",EXACT(TRIM($D13),""),"【Warning!】ご希望プランを選択してください",AND(EXACT(LEFTB($D13,1),"F"),EXACT(TRIM($G13),""),EXACT(TRIM($I13),""),EXACT(TRIM($K13),""),EXACT(TRIM($M13),""),EXACT(TRIM($O13),""),EXACT(TRIM($Q13),"")),IF(OR(EXACT(TRIM($E13),""),EXACT(TRIM($E13),1)),"","【Warning!】ファミリープランのご加入上限口数は1口です"),AND(EXACT($D13,"SC"),EXACT(TRIM($G13),""),EXACT(TRIM($I13),""),EXACT(TRIM($K13),""),EXACT(TRIM($M13),""),EXACT(TRIM($O13),""),EXACT(TRIM($Q13),"")),IF(AND(OR(EXACT(IF(OR(EXACT($C13,61),EXACT($C13,62),EXACT($C13,63),EXACT($C13,64)),7,ROUND($C13/10,0)),2),EXACT(IF(OR(EXACT($C13,61),EXACT($C13,62),EXACT($C13,63),EXACT($C13,64)),7,ROUND($C13/10,0)),3),EXACT(IF(OR(EXACT($C13,61),EXACT($C13,62),EXACT($C13,63),EXACT($C13,64)),7,ROUND($C13/10,0)),4),EXACT(IF(OR(EXACT($C13,61),EXACT($C13,62),EXACT($C13,63),EXACT($C13,64)),7,ROUND($C13/10,0)),5),EXACT(IF(OR(EXACT($C13,61),EXACT($C13,62),EXACT($C13,63),EXACT($C13,64)),7,ROUND($C13/10,0)),6)),NOT(OR(EXACT($E13,""),EXACT($E13,1),EXACT($E13,2)))),"【Warning!】疾病プランのご加入上限口数は2口です",IF(AND(NOT(OR(EXACT(IF(OR(EXACT($C13,61),EXACT($C13,62),EXACT($C13,63),EXACT($C13,64)),7,ROUND($C13/10,0)),2),EXACT(IF(OR(EXACT($C13,61),EXACT($C13,62),EXACT($C13,63),EXACT($C13,64)),7,ROUND($C13/10,0)),3),EXACT(IF(OR(EXACT($C13,61),EXACT($C13,62),EXACT($C13,63),EXACT($C13,64)),7,ROUND($C13/10,0)),4),EXACT(IF(OR(EXACT($C13,61),EXACT($C13,62),EXACT($C13,63),EXACT($C13,64)),7,ROUND($C13/10,0)),5),EXACT(IF(OR(EXACT($C13,61),EXACT($C13,62),EXACT($C13,63),EXACT($C13,64)),7,ROUND($C13/10,0)),6))),NOT(OR(EXACT($E13,""),EXACT($E13,1)))),"【Warning!】疾病プランのご加入上限口数は1口です","")),AND(OR(EXACT(TRIM($D13),"FB1"),EXACT(TRIM($D13),"FB2"),EXACT(TRIM($D13),"FB3"),EXACT(TRIM($D13),"FB4"),EXACT(TRIM($D13),"FS1"),EXACT(TRIM($D13),"FS2"),EXACT(TRIM($D13),"FS3"),EXACT(TRIM($D13),"FS4")),NOT(AND(EXACT(TRIM($G13),""),EXACT(TRIM($I13),""),EXACT(TRIM($K13),""),EXACT(TRIM($M13),""),EXACT(TRIM($O13),""),EXACT(TRIM($Q13),"")))),IF(OR(EXACT($D13,"SC"),EXACT($D13,"SA"),EXACT($D13,"SS")),"","【Warning!】オプションをセットできるのは自由設計プラン(SC,SA,SS)のみです"),OR(EXACT($D13,"SA"),EXACT($D13,"SS")),IF(OR(EXACT($G13,"61"),EXACT($G13,"62"),EXACT($G13,"71"),EXACT($G13,"72"),EXACT($G13,"81"),EXACT($G13,"90"),EXACT($G13,"91"),EXACT($G13,"102"),EXACT($G13,"111"),EXACT($I13,"61"),EXACT($I13,"62"),EXACT($I13,"71"),EXACT($I13,"72"),EXACT($I13,"81"),EXACT($I13,"90"),EXACT($I13,"91"),EXACT($I13,"102"),EXACT($I13,"111"),EXACT($K13,"61"),EXACT($K13,"62"),EXACT($K13,"71"),EXACT($K13,"72"),EXACT($K13,"81"),EXACT($K13,"90"),EXACT($K13,"91"),EXACT($K13,"102"),EXACT($K13,"111"),EXACT($M13,"61"),EXACT($M13,"62"),EXACT($M13,"71"),EXACT($M13,"72"),EXACT($M13,"81"),EXACT($M13,"90"),EXACT($M13,"91"),EXACT($M13,"102"),EXACT($M13,"111"),EXACT($O13,"61"),EXACT($O13,"62"),EXACT($O13,"71"),EXACT($O13,"72"),EXACT($O13,"81"),EXACT($O13,"90"),EXACT($O13,"91"),EXACT($O13,"102"),EXACT($O13,"111"),EXACT($Q13,"61"),EXACT($Q13,"62"),EXACT($Q13,"71"),EXACT($Q13,"72"),EXACT($Q13,"81"),EXACT($Q13,"90"),EXACT($Q13,"91"),EXACT($Q13,"102"),EXACT($Q13,"111")),"【Warning!】SCにのみセット可(SA・SSにはセット不可)であるオプションが選択されています",""),AND(OR(EXACT($G13,71),EXACT($G13,72),EXACT($I13,71),EXACT($I13,72),EXACT($K13,71),EXACT($K13,72),EXACT($M13,71),EXACT($M13,72),EXACT($O13,71),EXACT($O13,72),EXACT($Q13,71),EXACT($Q13,72)),OR(EXACT($G13,90),EXACT($G13,91),EXACT($I13,90),EXACT($I13,91),EXACT($K13,90),EXACT($K13,91),EXACT($M13,90),EXACT($M13,91),EXACT($O13,90),EXACT($O13,91),EXACT($Q13,90),EXACT($Q13,91))),"【Warning!】がん診断保険金(71,72)と八大疾病一時金(90,91)は同時セット不可です"),"")</f>
        <v/>
      </c>
    </row>
    <row r="14" spans="1:21" s="6" customFormat="1" ht="26.25" customHeight="1">
      <c r="A14" s="14">
        <v>10</v>
      </c>
      <c r="B14" s="21"/>
      <c r="C14" s="22" t="str">
        <f>IF(EXACT($B14,""),"",YEAR(DATE(LEFTB($A$1,4),8,1))+IF((MONTH(DATE(LEFTB($A$1,4),8,1))+IF((DAY(DATE(LEFTB($A$1,4),8,1))-DAY($B14))-ABS(DAY(DATE(LEFTB($A$1,4),8,1))-DAY($B14)),-1,0)-MONTH($B14))-ABS(MONTH(DATE(LEFTB($A$1,4),8,1))+IF((DAY(DATE(LEFTB($A$1,4),8,1))-DAY($B14))-ABS(DAY(DATE(LEFTB($A$1,4),8,1))-DAY($B14)),-1,0)-MONTH($B14)),-1,0)-YEAR($B14))</f>
        <v/>
      </c>
      <c r="D14" s="23"/>
      <c r="E14" s="23"/>
      <c r="F14" s="24" t="str">
        <f>IF(EXACT(LEFT($U14,10),"【Warning!】"),"",IF(OR(EXACT(TRIM($B14),""),EXACT(TRIM($D14),""),EXACT(TRIM($E14),"")),"",$E14*INDEX(保険料Data!$B:$C,MATCH(IF(EXACT($D14,"SC"),CONCATENATE($D14,"_",IF(EXACT(TRIM($B14),""),"",IF(EXACT(CONCATENATE(ROUNDDOWN($C14/10,0),"-",ROUND($C14/10,0)),"0-0"),"0-4",IF(EXACT(CONCATENATE(ROUNDDOWN($C14/10,0),"-",ROUND($C14/10,0)),"0-1"),"5-9",IF(EXACT(CONCATENATE(ROUNDDOWN($C14/10,0),"-",ROUND($C14/10,0)),"1-1"),"10-14",IF(EXACT(CONCATENATE(ROUNDDOWN($C14/10,0),"-",ROUND($C14/10,0)),"1-2"),"15-19",IF(EXACT(CONCATENATE(ROUNDDOWN($C14/10,0),"-",ROUND($C14/10,0)),"2-2"),"20-24",IF(EXACT(CONCATENATE(ROUNDDOWN($C14/10,0),"-",ROUND($C14/10,0)),"2-3"),"25-29",IF(EXACT(CONCATENATE(ROUNDDOWN($C14/10,0),"-",ROUND($C14/10,0)),"3-3"),"30-34",IF(EXACT(CONCATENATE(ROUNDDOWN($C14/10,0),"-",ROUND($C14/10,0)),"3-4"),"35-39",IF(EXACT(CONCATENATE(ROUNDDOWN($C14/10,0),"-",ROUND($C14/10,0)),"4-4"),"40-44",IF(EXACT(CONCATENATE(ROUNDDOWN($C14/10,0),"-",ROUND($C14/10,0)),"4-5"),"45-49",IF(EXACT(CONCATENATE(ROUNDDOWN($C14/10,0),"-",ROUND($C14/10,0)),"5-5"),"50-54",IF(EXACT(CONCATENATE(ROUNDDOWN($C14/10,0),"-",ROUND($C14/10,0)),"5-6"),"55-59",IF(EXACT(CONCATENATE(ROUNDDOWN($C14/10,0),"-",ROUND($C14/10,0)),"6-6"),"60-64",IF(EXACT(CONCATENATE(ROUNDDOWN($C14/10,0),"-",ROUND($C14/10,0)),"6-7"),"65-69",IF(EXACT(CONCATENATE(ROUNDDOWN($C14/10,0),"-",ROUND($C14/10,0)),"7-7"),"70-74",IF(EXACT(CONCATENATE(ROUNDDOWN($C14/10,0),"-",ROUND($C14/10,0)),"7-8"),"75-79",IF(EXACT(CONCATENATE(ROUNDDOWN($C14/10,0),"-",ROUND($C14/10,0)),"8-8"),"80-84",IF(EXACT(CONCATENATE(ROUNDDOWN($C14/10,0),"-",ROUND($C14/10,0)),"8-9"),"85-89","")))))))))))))))))))),$D14),保険料Data!$B:$B,0),2)))</f>
        <v/>
      </c>
      <c r="G14" s="23"/>
      <c r="H14" s="24" t="str">
        <f>IF(EXACT(LEFT($U14,10),"【Warning!】"),"",IF(OR(EXACT($F14,""),EXACT($G14,"")),"",INDEX(保険料Data!$B:$C,MATCH(IF(OR(EXACT($G14,"71"),EXACT($G14,"72"),EXACT($G14,"81"),EXACT($G14,"90"),EXACT($G14,"91"),EXACT($G14,"102")),CONCATENATE($G14,"_",IF(EXACT(TRIM($B14),""),"",IF(EXACT(CONCATENATE(ROUNDDOWN($C14/10,0),"-",ROUND($C14/10,0)),"0-0"),"0-4",IF(EXACT(CONCATENATE(ROUNDDOWN($C14/10,0),"-",ROUND($C14/10,0)),"0-1"),"5-9",IF(EXACT(CONCATENATE(ROUNDDOWN($C14/10,0),"-",ROUND($C14/10,0)),"1-1"),"10-14",IF(EXACT(CONCATENATE(ROUNDDOWN($C14/10,0),"-",ROUND($C14/10,0)),"1-2"),"15-19",IF(EXACT(CONCATENATE(ROUNDDOWN($C14/10,0),"-",ROUND($C14/10,0)),"2-2"),"20-24",IF(EXACT(CONCATENATE(ROUNDDOWN($C14/10,0),"-",ROUND($C14/10,0)),"2-3"),"25-29",IF(EXACT(CONCATENATE(ROUNDDOWN($C14/10,0),"-",ROUND($C14/10,0)),"3-3"),"30-34",IF(EXACT(CONCATENATE(ROUNDDOWN($C14/10,0),"-",ROUND($C14/10,0)),"3-4"),"35-39",IF(EXACT(CONCATENATE(ROUNDDOWN($C14/10,0),"-",ROUND($C14/10,0)),"4-4"),"40-44",IF(EXACT(CONCATENATE(ROUNDDOWN($C14/10,0),"-",ROUND($C14/10,0)),"4-5"),"45-49",IF(EXACT(CONCATENATE(ROUNDDOWN($C14/10,0),"-",ROUND($C14/10,0)),"5-5"),"50-54",IF(EXACT(CONCATENATE(ROUNDDOWN($C14/10,0),"-",ROUND($C14/10,0)),"5-6"),"55-59",IF(EXACT(CONCATENATE(ROUNDDOWN($C14/10,0),"-",ROUND($C14/10,0)),"6-6"),"60-64",IF(EXACT(CONCATENATE(ROUNDDOWN($C14/10,0),"-",ROUND($C14/10,0)),"6-7"),"65-69",IF(EXACT(CONCATENATE(ROUNDDOWN($C14/10,0),"-",ROUND($C14/10,0)),"7-7"),"70-74",IF(EXACT(CONCATENATE(ROUNDDOWN($C14/10,0),"-",ROUND($C14/10,0)),"7-8"),"75-79",IF(EXACT(CONCATENATE(ROUNDDOWN($C14/10,0),"-",ROUND($C14/10,0)),"8-8"),"80-84",IF(EXACT(CONCATENATE(ROUNDDOWN($C14/10,0),"-",ROUND($C14/10,0)),"8-9"),"85-89","")))))))))))))))))))),$G14),保険料Data!$B:$B,0),2)))</f>
        <v/>
      </c>
      <c r="I14" s="23"/>
      <c r="J14" s="24" t="str">
        <f>IF(EXACT(LEFT($U14,10),"【Warning!】"),"",IF(OR(EXACT($F14,""),EXACT($I14,"")),"",INDEX(保険料Data!$B:$C,MATCH(IF(OR(EXACT($I14,"71"),EXACT($I14,"72"),EXACT($I14,"81"),EXACT($I14,"90"),EXACT($I14,"91"),EXACT($I14,"102")),CONCATENATE($I14,"_",IF(EXACT(TRIM($B14),""),"",IF(EXACT(CONCATENATE(ROUNDDOWN($C14/10,0),"-",ROUND($C14/10,0)),"0-0"),"0-4",IF(EXACT(CONCATENATE(ROUNDDOWN($C14/10,0),"-",ROUND($C14/10,0)),"0-1"),"5-9",IF(EXACT(CONCATENATE(ROUNDDOWN($C14/10,0),"-",ROUND($C14/10,0)),"1-1"),"10-14",IF(EXACT(CONCATENATE(ROUNDDOWN($C14/10,0),"-",ROUND($C14/10,0)),"1-2"),"15-19",IF(EXACT(CONCATENATE(ROUNDDOWN($C14/10,0),"-",ROUND($C14/10,0)),"2-2"),"20-24",IF(EXACT(CONCATENATE(ROUNDDOWN($C14/10,0),"-",ROUND($C14/10,0)),"2-3"),"25-29",IF(EXACT(CONCATENATE(ROUNDDOWN($C14/10,0),"-",ROUND($C14/10,0)),"3-3"),"30-34",IF(EXACT(CONCATENATE(ROUNDDOWN($C14/10,0),"-",ROUND($C14/10,0)),"3-4"),"35-39",IF(EXACT(CONCATENATE(ROUNDDOWN($C14/10,0),"-",ROUND($C14/10,0)),"4-4"),"40-44",IF(EXACT(CONCATENATE(ROUNDDOWN($C14/10,0),"-",ROUND($C14/10,0)),"4-5"),"45-49",IF(EXACT(CONCATENATE(ROUNDDOWN($C14/10,0),"-",ROUND($C14/10,0)),"5-5"),"50-54",IF(EXACT(CONCATENATE(ROUNDDOWN($C14/10,0),"-",ROUND($C14/10,0)),"5-6"),"55-59",IF(EXACT(CONCATENATE(ROUNDDOWN($C14/10,0),"-",ROUND($C14/10,0)),"6-6"),"60-64",IF(EXACT(CONCATENATE(ROUNDDOWN($C14/10,0),"-",ROUND($C14/10,0)),"6-7"),"65-69",IF(EXACT(CONCATENATE(ROUNDDOWN($C14/10,0),"-",ROUND($C14/10,0)),"7-7"),"70-74",IF(EXACT(CONCATENATE(ROUNDDOWN($C14/10,0),"-",ROUND($C14/10,0)),"7-8"),"75-79",IF(EXACT(CONCATENATE(ROUNDDOWN($C14/10,0),"-",ROUND($C14/10,0)),"8-8"),"80-84",IF(EXACT(CONCATENATE(ROUNDDOWN($C14/10,0),"-",ROUND($C14/10,0)),"8-9"),"85-89","")))))))))))))))))))),$I14),保険料Data!$B:$B,0),2)))</f>
        <v/>
      </c>
      <c r="K14" s="23"/>
      <c r="L14" s="24" t="str">
        <f>IF(EXACT(LEFT($U14,10),"【Warning!】"),"",IF(OR(EXACT($F14,""),EXACT($K14,"")),"",INDEX(保険料Data!$B:$C,MATCH(IF(OR(EXACT($K14,"71"),EXACT($K14,"72"),EXACT($K14,"81"),EXACT($K14,"90"),EXACT($K14,"91"),EXACT($K14,"102")),CONCATENATE($K14,"_",IF(EXACT(TRIM($B14),""),"",IF(EXACT(CONCATENATE(ROUNDDOWN($C14/10,0),"-",ROUND($C14/10,0)),"0-0"),"0-4",IF(EXACT(CONCATENATE(ROUNDDOWN($C14/10,0),"-",ROUND($C14/10,0)),"0-1"),"5-9",IF(EXACT(CONCATENATE(ROUNDDOWN($C14/10,0),"-",ROUND($C14/10,0)),"1-1"),"10-14",IF(EXACT(CONCATENATE(ROUNDDOWN($C14/10,0),"-",ROUND($C14/10,0)),"1-2"),"15-19",IF(EXACT(CONCATENATE(ROUNDDOWN($C14/10,0),"-",ROUND($C14/10,0)),"2-2"),"20-24",IF(EXACT(CONCATENATE(ROUNDDOWN($C14/10,0),"-",ROUND($C14/10,0)),"2-3"),"25-29",IF(EXACT(CONCATENATE(ROUNDDOWN($C14/10,0),"-",ROUND($C14/10,0)),"3-3"),"30-34",IF(EXACT(CONCATENATE(ROUNDDOWN($C14/10,0),"-",ROUND($C14/10,0)),"3-4"),"35-39",IF(EXACT(CONCATENATE(ROUNDDOWN($C14/10,0),"-",ROUND($C14/10,0)),"4-4"),"40-44",IF(EXACT(CONCATENATE(ROUNDDOWN($C14/10,0),"-",ROUND($C14/10,0)),"4-5"),"45-49",IF(EXACT(CONCATENATE(ROUNDDOWN($C14/10,0),"-",ROUND($C14/10,0)),"5-5"),"50-54",IF(EXACT(CONCATENATE(ROUNDDOWN($C14/10,0),"-",ROUND($C14/10,0)),"5-6"),"55-59",IF(EXACT(CONCATENATE(ROUNDDOWN($C14/10,0),"-",ROUND($C14/10,0)),"6-6"),"60-64",IF(EXACT(CONCATENATE(ROUNDDOWN($C14/10,0),"-",ROUND($C14/10,0)),"6-7"),"65-69",IF(EXACT(CONCATENATE(ROUNDDOWN($C14/10,0),"-",ROUND($C14/10,0)),"7-7"),"70-74",IF(EXACT(CONCATENATE(ROUNDDOWN($C14/10,0),"-",ROUND($C14/10,0)),"7-8"),"75-79",IF(EXACT(CONCATENATE(ROUNDDOWN($C14/10,0),"-",ROUND($C14/10,0)),"8-8"),"80-84",IF(EXACT(CONCATENATE(ROUNDDOWN($C14/10,0),"-",ROUND($C14/10,0)),"8-9"),"85-89","")))))))))))))))))))),$K14),保険料Data!$B:$B,0),2)))</f>
        <v/>
      </c>
      <c r="M14" s="23"/>
      <c r="N14" s="24" t="str">
        <f>IF(EXACT(LEFT($U14,10),"【Warning!】"),"",IF(OR(EXACT($F14,""),EXACT($M14,"")),"",INDEX(保険料Data!$B:$C,MATCH(IF(OR(EXACT($M14,"71"),EXACT($M14,"72"),EXACT($M14,"81"),EXACT($M14,"90"),EXACT($M14,"91"),EXACT($M14,"102")),CONCATENATE($M14,"_",IF(EXACT(TRIM($B14),""),"",IF(EXACT(CONCATENATE(ROUNDDOWN($C14/10,0),"-",ROUND($C14/10,0)),"0-0"),"0-4",IF(EXACT(CONCATENATE(ROUNDDOWN($C14/10,0),"-",ROUND($C14/10,0)),"0-1"),"5-9",IF(EXACT(CONCATENATE(ROUNDDOWN($C14/10,0),"-",ROUND($C14/10,0)),"1-1"),"10-14",IF(EXACT(CONCATENATE(ROUNDDOWN($C14/10,0),"-",ROUND($C14/10,0)),"1-2"),"15-19",IF(EXACT(CONCATENATE(ROUNDDOWN($C14/10,0),"-",ROUND($C14/10,0)),"2-2"),"20-24",IF(EXACT(CONCATENATE(ROUNDDOWN($C14/10,0),"-",ROUND($C14/10,0)),"2-3"),"25-29",IF(EXACT(CONCATENATE(ROUNDDOWN($C14/10,0),"-",ROUND($C14/10,0)),"3-3"),"30-34",IF(EXACT(CONCATENATE(ROUNDDOWN($C14/10,0),"-",ROUND($C14/10,0)),"3-4"),"35-39",IF(EXACT(CONCATENATE(ROUNDDOWN($C14/10,0),"-",ROUND($C14/10,0)),"4-4"),"40-44",IF(EXACT(CONCATENATE(ROUNDDOWN($C14/10,0),"-",ROUND($C14/10,0)),"4-5"),"45-49",IF(EXACT(CONCATENATE(ROUNDDOWN($C14/10,0),"-",ROUND($C14/10,0)),"5-5"),"50-54",IF(EXACT(CONCATENATE(ROUNDDOWN($C14/10,0),"-",ROUND($C14/10,0)),"5-6"),"55-59",IF(EXACT(CONCATENATE(ROUNDDOWN($C14/10,0),"-",ROUND($C14/10,0)),"6-6"),"60-64",IF(EXACT(CONCATENATE(ROUNDDOWN($C14/10,0),"-",ROUND($C14/10,0)),"6-7"),"65-69",IF(EXACT(CONCATENATE(ROUNDDOWN($C14/10,0),"-",ROUND($C14/10,0)),"7-7"),"70-74",IF(EXACT(CONCATENATE(ROUNDDOWN($C14/10,0),"-",ROUND($C14/10,0)),"7-8"),"75-79",IF(EXACT(CONCATENATE(ROUNDDOWN($C14/10,0),"-",ROUND($C14/10,0)),"8-8"),"80-84",IF(EXACT(CONCATENATE(ROUNDDOWN($C14/10,0),"-",ROUND($C14/10,0)),"8-9"),"85-89","")))))))))))))))))))),$M14),保険料Data!$B:$B,0),2)))</f>
        <v/>
      </c>
      <c r="O14" s="23"/>
      <c r="P14" s="24" t="str">
        <f>IF(EXACT(LEFT($U14,10),"【Warning!】"),"",IF(OR(EXACT($F14,""),EXACT($O14,"")),"",INDEX(保険料Data!$B:$C,MATCH(IF(OR(EXACT($O14,"71"),EXACT($O14,"72"),EXACT($O14,"81"),EXACT($O14,"90"),EXACT($O14,"91"),EXACT($O14,"102")),CONCATENATE($O14,"_",IF(EXACT(TRIM($B14),""),"",IF(EXACT(CONCATENATE(ROUNDDOWN($C14/10,0),"-",ROUND($C14/10,0)),"0-0"),"0-4",IF(EXACT(CONCATENATE(ROUNDDOWN($C14/10,0),"-",ROUND($C14/10,0)),"0-1"),"5-9",IF(EXACT(CONCATENATE(ROUNDDOWN($C14/10,0),"-",ROUND($C14/10,0)),"1-1"),"10-14",IF(EXACT(CONCATENATE(ROUNDDOWN($C14/10,0),"-",ROUND($C14/10,0)),"1-2"),"15-19",IF(EXACT(CONCATENATE(ROUNDDOWN($C14/10,0),"-",ROUND($C14/10,0)),"2-2"),"20-24",IF(EXACT(CONCATENATE(ROUNDDOWN($C14/10,0),"-",ROUND($C14/10,0)),"2-3"),"25-29",IF(EXACT(CONCATENATE(ROUNDDOWN($C14/10,0),"-",ROUND($C14/10,0)),"3-3"),"30-34",IF(EXACT(CONCATENATE(ROUNDDOWN($C14/10,0),"-",ROUND($C14/10,0)),"3-4"),"35-39",IF(EXACT(CONCATENATE(ROUNDDOWN($C14/10,0),"-",ROUND($C14/10,0)),"4-4"),"40-44",IF(EXACT(CONCATENATE(ROUNDDOWN($C14/10,0),"-",ROUND($C14/10,0)),"4-5"),"45-49",IF(EXACT(CONCATENATE(ROUNDDOWN($C14/10,0),"-",ROUND($C14/10,0)),"5-5"),"50-54",IF(EXACT(CONCATENATE(ROUNDDOWN($C14/10,0),"-",ROUND($C14/10,0)),"5-6"),"55-59",IF(EXACT(CONCATENATE(ROUNDDOWN($C14/10,0),"-",ROUND($C14/10,0)),"6-6"),"60-64",IF(EXACT(CONCATENATE(ROUNDDOWN($C14/10,0),"-",ROUND($C14/10,0)),"6-7"),"65-69",IF(EXACT(CONCATENATE(ROUNDDOWN($C14/10,0),"-",ROUND($C14/10,0)),"7-7"),"70-74",IF(EXACT(CONCATENATE(ROUNDDOWN($C14/10,0),"-",ROUND($C14/10,0)),"7-8"),"75-79",IF(EXACT(CONCATENATE(ROUNDDOWN($C14/10,0),"-",ROUND($C14/10,0)),"8-8"),"80-84",IF(EXACT(CONCATENATE(ROUNDDOWN($C14/10,0),"-",ROUND($C14/10,0)),"8-9"),"85-89","")))))))))))))))))))),$O14),保険料Data!$B:$B,0),2)))</f>
        <v/>
      </c>
      <c r="Q14" s="23"/>
      <c r="R14" s="24" t="str">
        <f>IF(EXACT(LEFT($U14,10),"【Warning!】"),"",IF(OR(EXACT($F14,""),EXACT($Q14,"")),"",INDEX(保険料Data!$B:$C,MATCH(IF(OR(EXACT($Q14,"71"),EXACT($Q14,"72"),EXACT($Q14,"81"),EXACT($Q14,"90"),EXACT($Q14,"91"),EXACT($Q14,"102")),CONCATENATE($Q14,"_",IF(EXACT(TRIM($B14),""),"",IF(EXACT(CONCATENATE(ROUNDDOWN($C14/10,0),"-",ROUND($C14/10,0)),"0-0"),"0-4",IF(EXACT(CONCATENATE(ROUNDDOWN($C14/10,0),"-",ROUND($C14/10,0)),"0-1"),"5-9",IF(EXACT(CONCATENATE(ROUNDDOWN($C14/10,0),"-",ROUND($C14/10,0)),"1-1"),"10-14",IF(EXACT(CONCATENATE(ROUNDDOWN($C14/10,0),"-",ROUND($C14/10,0)),"1-2"),"15-19",IF(EXACT(CONCATENATE(ROUNDDOWN($C14/10,0),"-",ROUND($C14/10,0)),"2-2"),"20-24",IF(EXACT(CONCATENATE(ROUNDDOWN($C14/10,0),"-",ROUND($C14/10,0)),"2-3"),"25-29",IF(EXACT(CONCATENATE(ROUNDDOWN($C14/10,0),"-",ROUND($C14/10,0)),"3-3"),"30-34",IF(EXACT(CONCATENATE(ROUNDDOWN($C14/10,0),"-",ROUND($C14/10,0)),"3-4"),"35-39",IF(EXACT(CONCATENATE(ROUNDDOWN($C14/10,0),"-",ROUND($C14/10,0)),"4-4"),"40-44",IF(EXACT(CONCATENATE(ROUNDDOWN($C14/10,0),"-",ROUND($C14/10,0)),"4-5"),"45-49",IF(EXACT(CONCATENATE(ROUNDDOWN($C14/10,0),"-",ROUND($C14/10,0)),"5-5"),"50-54",IF(EXACT(CONCATENATE(ROUNDDOWN($C14/10,0),"-",ROUND($C14/10,0)),"5-6"),"55-59",IF(EXACT(CONCATENATE(ROUNDDOWN($C14/10,0),"-",ROUND($C14/10,0)),"6-6"),"60-64",IF(EXACT(CONCATENATE(ROUNDDOWN($C14/10,0),"-",ROUND($C14/10,0)),"6-7"),"65-69",IF(EXACT(CONCATENATE(ROUNDDOWN($C14/10,0),"-",ROUND($C14/10,0)),"7-7"),"70-74",IF(EXACT(CONCATENATE(ROUNDDOWN($C14/10,0),"-",ROUND($C14/10,0)),"7-8"),"75-79",IF(EXACT(CONCATENATE(ROUNDDOWN($C14/10,0),"-",ROUND($C14/10,0)),"8-8"),"80-84",IF(EXACT(CONCATENATE(ROUNDDOWN($C14/10,0),"-",ROUND($C14/10,0)),"8-9"),"85-89","")))))))))))))))))))),$Q14),保険料Data!$B:$B,0),2)))</f>
        <v/>
      </c>
      <c r="S14" s="24" t="str">
        <f>IF(EXACT($F14,""),"",SUM($F14,$H14,$J14,$L14,$N14,$P14,$R14))</f>
        <v/>
      </c>
      <c r="U14" s="53" t="str" cm="1">
        <f t="array" ref="U14">_xlfn.IFNA(_xlfn.IFS(AND(EXACT(TRIM($B14),""),EXACT(TRIM($D14),""),EXACT(TRIM($E14),""),EXACT(TRIM($G14),""),EXACT(TRIM($I14),""),EXACT(TRIM($K14),""),EXACT(TRIM($M14),""),EXACT(TRIM($O14),""),EXACT(TRIM($Q14),"")),"",EXACT(TRIM($B14),""),"【Warning!】生年月日を入力してください",EXACT(TRIM($D14),""),"【Warning!】ご希望プランを選択してください",AND(EXACT(LEFTB($D14,1),"F"),EXACT(TRIM($G14),""),EXACT(TRIM($I14),""),EXACT(TRIM($K14),""),EXACT(TRIM($M14),""),EXACT(TRIM($O14),""),EXACT(TRIM($Q14),"")),IF(OR(EXACT(TRIM($E14),""),EXACT(TRIM($E14),1)),"","【Warning!】ファミリープランのご加入上限口数は1口です"),AND(EXACT($D14,"SC"),EXACT(TRIM($G14),""),EXACT(TRIM($I14),""),EXACT(TRIM($K14),""),EXACT(TRIM($M14),""),EXACT(TRIM($O14),""),EXACT(TRIM($Q14),"")),IF(AND(OR(EXACT(IF(OR(EXACT($C14,61),EXACT($C14,62),EXACT($C14,63),EXACT($C14,64)),7,ROUND($C14/10,0)),2),EXACT(IF(OR(EXACT($C14,61),EXACT($C14,62),EXACT($C14,63),EXACT($C14,64)),7,ROUND($C14/10,0)),3),EXACT(IF(OR(EXACT($C14,61),EXACT($C14,62),EXACT($C14,63),EXACT($C14,64)),7,ROUND($C14/10,0)),4),EXACT(IF(OR(EXACT($C14,61),EXACT($C14,62),EXACT($C14,63),EXACT($C14,64)),7,ROUND($C14/10,0)),5),EXACT(IF(OR(EXACT($C14,61),EXACT($C14,62),EXACT($C14,63),EXACT($C14,64)),7,ROUND($C14/10,0)),6)),NOT(OR(EXACT($E14,""),EXACT($E14,1),EXACT($E14,2)))),"【Warning!】疾病プランのご加入上限口数は2口です",IF(AND(NOT(OR(EXACT(IF(OR(EXACT($C14,61),EXACT($C14,62),EXACT($C14,63),EXACT($C14,64)),7,ROUND($C14/10,0)),2),EXACT(IF(OR(EXACT($C14,61),EXACT($C14,62),EXACT($C14,63),EXACT($C14,64)),7,ROUND($C14/10,0)),3),EXACT(IF(OR(EXACT($C14,61),EXACT($C14,62),EXACT($C14,63),EXACT($C14,64)),7,ROUND($C14/10,0)),4),EXACT(IF(OR(EXACT($C14,61),EXACT($C14,62),EXACT($C14,63),EXACT($C14,64)),7,ROUND($C14/10,0)),5),EXACT(IF(OR(EXACT($C14,61),EXACT($C14,62),EXACT($C14,63),EXACT($C14,64)),7,ROUND($C14/10,0)),6))),NOT(OR(EXACT($E14,""),EXACT($E14,1)))),"【Warning!】疾病プランのご加入上限口数は1口です","")),AND(OR(EXACT(TRIM($D14),"FB1"),EXACT(TRIM($D14),"FB2"),EXACT(TRIM($D14),"FB3"),EXACT(TRIM($D14),"FB4"),EXACT(TRIM($D14),"FS1"),EXACT(TRIM($D14),"FS2"),EXACT(TRIM($D14),"FS3"),EXACT(TRIM($D14),"FS4")),NOT(AND(EXACT(TRIM($G14),""),EXACT(TRIM($I14),""),EXACT(TRIM($K14),""),EXACT(TRIM($M14),""),EXACT(TRIM($O14),""),EXACT(TRIM($Q14),"")))),IF(OR(EXACT($D14,"SC"),EXACT($D14,"SA"),EXACT($D14,"SS")),"","【Warning!】オプションをセットできるのは自由設計プラン(SC,SA,SS)のみです"),OR(EXACT($D14,"SA"),EXACT($D14,"SS")),IF(OR(EXACT($G14,"61"),EXACT($G14,"62"),EXACT($G14,"71"),EXACT($G14,"72"),EXACT($G14,"81"),EXACT($G14,"90"),EXACT($G14,"91"),EXACT($G14,"102"),EXACT($G14,"111"),EXACT($I14,"61"),EXACT($I14,"62"),EXACT($I14,"71"),EXACT($I14,"72"),EXACT($I14,"81"),EXACT($I14,"90"),EXACT($I14,"91"),EXACT($I14,"102"),EXACT($I14,"111"),EXACT($K14,"61"),EXACT($K14,"62"),EXACT($K14,"71"),EXACT($K14,"72"),EXACT($K14,"81"),EXACT($K14,"90"),EXACT($K14,"91"),EXACT($K14,"102"),EXACT($K14,"111"),EXACT($M14,"61"),EXACT($M14,"62"),EXACT($M14,"71"),EXACT($M14,"72"),EXACT($M14,"81"),EXACT($M14,"90"),EXACT($M14,"91"),EXACT($M14,"102"),EXACT($M14,"111"),EXACT($O14,"61"),EXACT($O14,"62"),EXACT($O14,"71"),EXACT($O14,"72"),EXACT($O14,"81"),EXACT($O14,"90"),EXACT($O14,"91"),EXACT($O14,"102"),EXACT($O14,"111"),EXACT($Q14,"61"),EXACT($Q14,"62"),EXACT($Q14,"71"),EXACT($Q14,"72"),EXACT($Q14,"81"),EXACT($Q14,"90"),EXACT($Q14,"91"),EXACT($Q14,"102"),EXACT($Q14,"111")),"【Warning!】SCにのみセット可(SA・SSにはセット不可)であるオプションが選択されています",""),AND(OR(EXACT($G14,71),EXACT($G14,72),EXACT($I14,71),EXACT($I14,72),EXACT($K14,71),EXACT($K14,72),EXACT($M14,71),EXACT($M14,72),EXACT($O14,71),EXACT($O14,72),EXACT($Q14,71),EXACT($Q14,72)),OR(EXACT($G14,90),EXACT($G14,91),EXACT($I14,90),EXACT($I14,91),EXACT($K14,90),EXACT($K14,91),EXACT($M14,90),EXACT($M14,91),EXACT($O14,90),EXACT($O14,91),EXACT($Q14,90),EXACT($Q14,91))),"【Warning!】がん診断保険金(71,72)と八大疾病一時金(90,91)は同時セット不可です"),"")</f>
        <v/>
      </c>
    </row>
    <row r="15" spans="1:21" s="6" customFormat="1" ht="26.25" customHeight="1">
      <c r="A15" s="14">
        <v>11</v>
      </c>
      <c r="B15" s="21"/>
      <c r="C15" s="22" t="str">
        <f t="shared" si="0"/>
        <v/>
      </c>
      <c r="D15" s="23"/>
      <c r="E15" s="23"/>
      <c r="F15" s="24" t="str">
        <f>IF(EXACT(LEFT($U15,10),"【Warning!】"),"",IF(OR(EXACT(TRIM($B15),""),EXACT(TRIM($D15),""),EXACT(TRIM($E15),"")),"",$E15*INDEX(保険料Data!$B:$C,MATCH(IF(EXACT($D15,"SC"),CONCATENATE($D15,"_",IF(EXACT(TRIM($B15),""),"",IF(EXACT(CONCATENATE(ROUNDDOWN($C15/10,0),"-",ROUND($C15/10,0)),"0-0"),"0-4",IF(EXACT(CONCATENATE(ROUNDDOWN($C15/10,0),"-",ROUND($C15/10,0)),"0-1"),"5-9",IF(EXACT(CONCATENATE(ROUNDDOWN($C15/10,0),"-",ROUND($C15/10,0)),"1-1"),"10-14",IF(EXACT(CONCATENATE(ROUNDDOWN($C15/10,0),"-",ROUND($C15/10,0)),"1-2"),"15-19",IF(EXACT(CONCATENATE(ROUNDDOWN($C15/10,0),"-",ROUND($C15/10,0)),"2-2"),"20-24",IF(EXACT(CONCATENATE(ROUNDDOWN($C15/10,0),"-",ROUND($C15/10,0)),"2-3"),"25-29",IF(EXACT(CONCATENATE(ROUNDDOWN($C15/10,0),"-",ROUND($C15/10,0)),"3-3"),"30-34",IF(EXACT(CONCATENATE(ROUNDDOWN($C15/10,0),"-",ROUND($C15/10,0)),"3-4"),"35-39",IF(EXACT(CONCATENATE(ROUNDDOWN($C15/10,0),"-",ROUND($C15/10,0)),"4-4"),"40-44",IF(EXACT(CONCATENATE(ROUNDDOWN($C15/10,0),"-",ROUND($C15/10,0)),"4-5"),"45-49",IF(EXACT(CONCATENATE(ROUNDDOWN($C15/10,0),"-",ROUND($C15/10,0)),"5-5"),"50-54",IF(EXACT(CONCATENATE(ROUNDDOWN($C15/10,0),"-",ROUND($C15/10,0)),"5-6"),"55-59",IF(EXACT(CONCATENATE(ROUNDDOWN($C15/10,0),"-",ROUND($C15/10,0)),"6-6"),"60-64",IF(EXACT(CONCATENATE(ROUNDDOWN($C15/10,0),"-",ROUND($C15/10,0)),"6-7"),"65-69",IF(EXACT(CONCATENATE(ROUNDDOWN($C15/10,0),"-",ROUND($C15/10,0)),"7-7"),"70-74",IF(EXACT(CONCATENATE(ROUNDDOWN($C15/10,0),"-",ROUND($C15/10,0)),"7-8"),"75-79",IF(EXACT(CONCATENATE(ROUNDDOWN($C15/10,0),"-",ROUND($C15/10,0)),"8-8"),"80-84",IF(EXACT(CONCATENATE(ROUNDDOWN($C15/10,0),"-",ROUND($C15/10,0)),"8-9"),"85-89","")))))))))))))))))))),$D15),保険料Data!$B:$B,0),2)))</f>
        <v/>
      </c>
      <c r="G15" s="23"/>
      <c r="H15" s="24" t="str">
        <f>IF(EXACT(LEFT($U15,10),"【Warning!】"),"",IF(OR(EXACT($F15,""),EXACT($G15,"")),"",INDEX(保険料Data!$B:$C,MATCH(IF(OR(EXACT($G15,"71"),EXACT($G15,"72"),EXACT($G15,"81"),EXACT($G15,"90"),EXACT($G15,"91"),EXACT($G15,"102")),CONCATENATE($G15,"_",IF(EXACT(TRIM($B15),""),"",IF(EXACT(CONCATENATE(ROUNDDOWN($C15/10,0),"-",ROUND($C15/10,0)),"0-0"),"0-4",IF(EXACT(CONCATENATE(ROUNDDOWN($C15/10,0),"-",ROUND($C15/10,0)),"0-1"),"5-9",IF(EXACT(CONCATENATE(ROUNDDOWN($C15/10,0),"-",ROUND($C15/10,0)),"1-1"),"10-14",IF(EXACT(CONCATENATE(ROUNDDOWN($C15/10,0),"-",ROUND($C15/10,0)),"1-2"),"15-19",IF(EXACT(CONCATENATE(ROUNDDOWN($C15/10,0),"-",ROUND($C15/10,0)),"2-2"),"20-24",IF(EXACT(CONCATENATE(ROUNDDOWN($C15/10,0),"-",ROUND($C15/10,0)),"2-3"),"25-29",IF(EXACT(CONCATENATE(ROUNDDOWN($C15/10,0),"-",ROUND($C15/10,0)),"3-3"),"30-34",IF(EXACT(CONCATENATE(ROUNDDOWN($C15/10,0),"-",ROUND($C15/10,0)),"3-4"),"35-39",IF(EXACT(CONCATENATE(ROUNDDOWN($C15/10,0),"-",ROUND($C15/10,0)),"4-4"),"40-44",IF(EXACT(CONCATENATE(ROUNDDOWN($C15/10,0),"-",ROUND($C15/10,0)),"4-5"),"45-49",IF(EXACT(CONCATENATE(ROUNDDOWN($C15/10,0),"-",ROUND($C15/10,0)),"5-5"),"50-54",IF(EXACT(CONCATENATE(ROUNDDOWN($C15/10,0),"-",ROUND($C15/10,0)),"5-6"),"55-59",IF(EXACT(CONCATENATE(ROUNDDOWN($C15/10,0),"-",ROUND($C15/10,0)),"6-6"),"60-64",IF(EXACT(CONCATENATE(ROUNDDOWN($C15/10,0),"-",ROUND($C15/10,0)),"6-7"),"65-69",IF(EXACT(CONCATENATE(ROUNDDOWN($C15/10,0),"-",ROUND($C15/10,0)),"7-7"),"70-74",IF(EXACT(CONCATENATE(ROUNDDOWN($C15/10,0),"-",ROUND($C15/10,0)),"7-8"),"75-79",IF(EXACT(CONCATENATE(ROUNDDOWN($C15/10,0),"-",ROUND($C15/10,0)),"8-8"),"80-84",IF(EXACT(CONCATENATE(ROUNDDOWN($C15/10,0),"-",ROUND($C15/10,0)),"8-9"),"85-89","")))))))))))))))))))),$G15),保険料Data!$B:$B,0),2)))</f>
        <v/>
      </c>
      <c r="I15" s="23"/>
      <c r="J15" s="24" t="str">
        <f>IF(EXACT(LEFT($U15,10),"【Warning!】"),"",IF(OR(EXACT($F15,""),EXACT($I15,"")),"",INDEX(保険料Data!$B:$C,MATCH(IF(OR(EXACT($I15,"71"),EXACT($I15,"72"),EXACT($I15,"81"),EXACT($I15,"90"),EXACT($I15,"91"),EXACT($I15,"102")),CONCATENATE($I15,"_",IF(EXACT(TRIM($B15),""),"",IF(EXACT(CONCATENATE(ROUNDDOWN($C15/10,0),"-",ROUND($C15/10,0)),"0-0"),"0-4",IF(EXACT(CONCATENATE(ROUNDDOWN($C15/10,0),"-",ROUND($C15/10,0)),"0-1"),"5-9",IF(EXACT(CONCATENATE(ROUNDDOWN($C15/10,0),"-",ROUND($C15/10,0)),"1-1"),"10-14",IF(EXACT(CONCATENATE(ROUNDDOWN($C15/10,0),"-",ROUND($C15/10,0)),"1-2"),"15-19",IF(EXACT(CONCATENATE(ROUNDDOWN($C15/10,0),"-",ROUND($C15/10,0)),"2-2"),"20-24",IF(EXACT(CONCATENATE(ROUNDDOWN($C15/10,0),"-",ROUND($C15/10,0)),"2-3"),"25-29",IF(EXACT(CONCATENATE(ROUNDDOWN($C15/10,0),"-",ROUND($C15/10,0)),"3-3"),"30-34",IF(EXACT(CONCATENATE(ROUNDDOWN($C15/10,0),"-",ROUND($C15/10,0)),"3-4"),"35-39",IF(EXACT(CONCATENATE(ROUNDDOWN($C15/10,0),"-",ROUND($C15/10,0)),"4-4"),"40-44",IF(EXACT(CONCATENATE(ROUNDDOWN($C15/10,0),"-",ROUND($C15/10,0)),"4-5"),"45-49",IF(EXACT(CONCATENATE(ROUNDDOWN($C15/10,0),"-",ROUND($C15/10,0)),"5-5"),"50-54",IF(EXACT(CONCATENATE(ROUNDDOWN($C15/10,0),"-",ROUND($C15/10,0)),"5-6"),"55-59",IF(EXACT(CONCATENATE(ROUNDDOWN($C15/10,0),"-",ROUND($C15/10,0)),"6-6"),"60-64",IF(EXACT(CONCATENATE(ROUNDDOWN($C15/10,0),"-",ROUND($C15/10,0)),"6-7"),"65-69",IF(EXACT(CONCATENATE(ROUNDDOWN($C15/10,0),"-",ROUND($C15/10,0)),"7-7"),"70-74",IF(EXACT(CONCATENATE(ROUNDDOWN($C15/10,0),"-",ROUND($C15/10,0)),"7-8"),"75-79",IF(EXACT(CONCATENATE(ROUNDDOWN($C15/10,0),"-",ROUND($C15/10,0)),"8-8"),"80-84",IF(EXACT(CONCATENATE(ROUNDDOWN($C15/10,0),"-",ROUND($C15/10,0)),"8-9"),"85-89","")))))))))))))))))))),$I15),保険料Data!$B:$B,0),2)))</f>
        <v/>
      </c>
      <c r="K15" s="23"/>
      <c r="L15" s="24" t="str">
        <f>IF(EXACT(LEFT($U15,10),"【Warning!】"),"",IF(OR(EXACT($F15,""),EXACT($K15,"")),"",INDEX(保険料Data!$B:$C,MATCH(IF(OR(EXACT($K15,"71"),EXACT($K15,"72"),EXACT($K15,"81"),EXACT($K15,"90"),EXACT($K15,"91"),EXACT($K15,"102")),CONCATENATE($K15,"_",IF(EXACT(TRIM($B15),""),"",IF(EXACT(CONCATENATE(ROUNDDOWN($C15/10,0),"-",ROUND($C15/10,0)),"0-0"),"0-4",IF(EXACT(CONCATENATE(ROUNDDOWN($C15/10,0),"-",ROUND($C15/10,0)),"0-1"),"5-9",IF(EXACT(CONCATENATE(ROUNDDOWN($C15/10,0),"-",ROUND($C15/10,0)),"1-1"),"10-14",IF(EXACT(CONCATENATE(ROUNDDOWN($C15/10,0),"-",ROUND($C15/10,0)),"1-2"),"15-19",IF(EXACT(CONCATENATE(ROUNDDOWN($C15/10,0),"-",ROUND($C15/10,0)),"2-2"),"20-24",IF(EXACT(CONCATENATE(ROUNDDOWN($C15/10,0),"-",ROUND($C15/10,0)),"2-3"),"25-29",IF(EXACT(CONCATENATE(ROUNDDOWN($C15/10,0),"-",ROUND($C15/10,0)),"3-3"),"30-34",IF(EXACT(CONCATENATE(ROUNDDOWN($C15/10,0),"-",ROUND($C15/10,0)),"3-4"),"35-39",IF(EXACT(CONCATENATE(ROUNDDOWN($C15/10,0),"-",ROUND($C15/10,0)),"4-4"),"40-44",IF(EXACT(CONCATENATE(ROUNDDOWN($C15/10,0),"-",ROUND($C15/10,0)),"4-5"),"45-49",IF(EXACT(CONCATENATE(ROUNDDOWN($C15/10,0),"-",ROUND($C15/10,0)),"5-5"),"50-54",IF(EXACT(CONCATENATE(ROUNDDOWN($C15/10,0),"-",ROUND($C15/10,0)),"5-6"),"55-59",IF(EXACT(CONCATENATE(ROUNDDOWN($C15/10,0),"-",ROUND($C15/10,0)),"6-6"),"60-64",IF(EXACT(CONCATENATE(ROUNDDOWN($C15/10,0),"-",ROUND($C15/10,0)),"6-7"),"65-69",IF(EXACT(CONCATENATE(ROUNDDOWN($C15/10,0),"-",ROUND($C15/10,0)),"7-7"),"70-74",IF(EXACT(CONCATENATE(ROUNDDOWN($C15/10,0),"-",ROUND($C15/10,0)),"7-8"),"75-79",IF(EXACT(CONCATENATE(ROUNDDOWN($C15/10,0),"-",ROUND($C15/10,0)),"8-8"),"80-84",IF(EXACT(CONCATENATE(ROUNDDOWN($C15/10,0),"-",ROUND($C15/10,0)),"8-9"),"85-89","")))))))))))))))))))),$K15),保険料Data!$B:$B,0),2)))</f>
        <v/>
      </c>
      <c r="M15" s="23"/>
      <c r="N15" s="24" t="str">
        <f>IF(EXACT(LEFT($U15,10),"【Warning!】"),"",IF(OR(EXACT($F15,""),EXACT($M15,"")),"",INDEX(保険料Data!$B:$C,MATCH(IF(OR(EXACT($M15,"71"),EXACT($M15,"72"),EXACT($M15,"81"),EXACT($M15,"90"),EXACT($M15,"91"),EXACT($M15,"102")),CONCATENATE($M15,"_",IF(EXACT(TRIM($B15),""),"",IF(EXACT(CONCATENATE(ROUNDDOWN($C15/10,0),"-",ROUND($C15/10,0)),"0-0"),"0-4",IF(EXACT(CONCATENATE(ROUNDDOWN($C15/10,0),"-",ROUND($C15/10,0)),"0-1"),"5-9",IF(EXACT(CONCATENATE(ROUNDDOWN($C15/10,0),"-",ROUND($C15/10,0)),"1-1"),"10-14",IF(EXACT(CONCATENATE(ROUNDDOWN($C15/10,0),"-",ROUND($C15/10,0)),"1-2"),"15-19",IF(EXACT(CONCATENATE(ROUNDDOWN($C15/10,0),"-",ROUND($C15/10,0)),"2-2"),"20-24",IF(EXACT(CONCATENATE(ROUNDDOWN($C15/10,0),"-",ROUND($C15/10,0)),"2-3"),"25-29",IF(EXACT(CONCATENATE(ROUNDDOWN($C15/10,0),"-",ROUND($C15/10,0)),"3-3"),"30-34",IF(EXACT(CONCATENATE(ROUNDDOWN($C15/10,0),"-",ROUND($C15/10,0)),"3-4"),"35-39",IF(EXACT(CONCATENATE(ROUNDDOWN($C15/10,0),"-",ROUND($C15/10,0)),"4-4"),"40-44",IF(EXACT(CONCATENATE(ROUNDDOWN($C15/10,0),"-",ROUND($C15/10,0)),"4-5"),"45-49",IF(EXACT(CONCATENATE(ROUNDDOWN($C15/10,0),"-",ROUND($C15/10,0)),"5-5"),"50-54",IF(EXACT(CONCATENATE(ROUNDDOWN($C15/10,0),"-",ROUND($C15/10,0)),"5-6"),"55-59",IF(EXACT(CONCATENATE(ROUNDDOWN($C15/10,0),"-",ROUND($C15/10,0)),"6-6"),"60-64",IF(EXACT(CONCATENATE(ROUNDDOWN($C15/10,0),"-",ROUND($C15/10,0)),"6-7"),"65-69",IF(EXACT(CONCATENATE(ROUNDDOWN($C15/10,0),"-",ROUND($C15/10,0)),"7-7"),"70-74",IF(EXACT(CONCATENATE(ROUNDDOWN($C15/10,0),"-",ROUND($C15/10,0)),"7-8"),"75-79",IF(EXACT(CONCATENATE(ROUNDDOWN($C15/10,0),"-",ROUND($C15/10,0)),"8-8"),"80-84",IF(EXACT(CONCATENATE(ROUNDDOWN($C15/10,0),"-",ROUND($C15/10,0)),"8-9"),"85-89","")))))))))))))))))))),$M15),保険料Data!$B:$B,0),2)))</f>
        <v/>
      </c>
      <c r="O15" s="23"/>
      <c r="P15" s="24" t="str">
        <f>IF(EXACT(LEFT($U15,10),"【Warning!】"),"",IF(OR(EXACT($F15,""),EXACT($O15,"")),"",INDEX(保険料Data!$B:$C,MATCH(IF(OR(EXACT($O15,"71"),EXACT($O15,"72"),EXACT($O15,"81"),EXACT($O15,"90"),EXACT($O15,"91"),EXACT($O15,"102")),CONCATENATE($O15,"_",IF(EXACT(TRIM($B15),""),"",IF(EXACT(CONCATENATE(ROUNDDOWN($C15/10,0),"-",ROUND($C15/10,0)),"0-0"),"0-4",IF(EXACT(CONCATENATE(ROUNDDOWN($C15/10,0),"-",ROUND($C15/10,0)),"0-1"),"5-9",IF(EXACT(CONCATENATE(ROUNDDOWN($C15/10,0),"-",ROUND($C15/10,0)),"1-1"),"10-14",IF(EXACT(CONCATENATE(ROUNDDOWN($C15/10,0),"-",ROUND($C15/10,0)),"1-2"),"15-19",IF(EXACT(CONCATENATE(ROUNDDOWN($C15/10,0),"-",ROUND($C15/10,0)),"2-2"),"20-24",IF(EXACT(CONCATENATE(ROUNDDOWN($C15/10,0),"-",ROUND($C15/10,0)),"2-3"),"25-29",IF(EXACT(CONCATENATE(ROUNDDOWN($C15/10,0),"-",ROUND($C15/10,0)),"3-3"),"30-34",IF(EXACT(CONCATENATE(ROUNDDOWN($C15/10,0),"-",ROUND($C15/10,0)),"3-4"),"35-39",IF(EXACT(CONCATENATE(ROUNDDOWN($C15/10,0),"-",ROUND($C15/10,0)),"4-4"),"40-44",IF(EXACT(CONCATENATE(ROUNDDOWN($C15/10,0),"-",ROUND($C15/10,0)),"4-5"),"45-49",IF(EXACT(CONCATENATE(ROUNDDOWN($C15/10,0),"-",ROUND($C15/10,0)),"5-5"),"50-54",IF(EXACT(CONCATENATE(ROUNDDOWN($C15/10,0),"-",ROUND($C15/10,0)),"5-6"),"55-59",IF(EXACT(CONCATENATE(ROUNDDOWN($C15/10,0),"-",ROUND($C15/10,0)),"6-6"),"60-64",IF(EXACT(CONCATENATE(ROUNDDOWN($C15/10,0),"-",ROUND($C15/10,0)),"6-7"),"65-69",IF(EXACT(CONCATENATE(ROUNDDOWN($C15/10,0),"-",ROUND($C15/10,0)),"7-7"),"70-74",IF(EXACT(CONCATENATE(ROUNDDOWN($C15/10,0),"-",ROUND($C15/10,0)),"7-8"),"75-79",IF(EXACT(CONCATENATE(ROUNDDOWN($C15/10,0),"-",ROUND($C15/10,0)),"8-8"),"80-84",IF(EXACT(CONCATENATE(ROUNDDOWN($C15/10,0),"-",ROUND($C15/10,0)),"8-9"),"85-89","")))))))))))))))))))),$O15),保険料Data!$B:$B,0),2)))</f>
        <v/>
      </c>
      <c r="Q15" s="23"/>
      <c r="R15" s="24" t="str">
        <f>IF(EXACT(LEFT($U15,10),"【Warning!】"),"",IF(OR(EXACT($F15,""),EXACT($Q15,"")),"",INDEX(保険料Data!$B:$C,MATCH(IF(OR(EXACT($Q15,"71"),EXACT($Q15,"72"),EXACT($Q15,"81"),EXACT($Q15,"90"),EXACT($Q15,"91"),EXACT($Q15,"102")),CONCATENATE($Q15,"_",IF(EXACT(TRIM($B15),""),"",IF(EXACT(CONCATENATE(ROUNDDOWN($C15/10,0),"-",ROUND($C15/10,0)),"0-0"),"0-4",IF(EXACT(CONCATENATE(ROUNDDOWN($C15/10,0),"-",ROUND($C15/10,0)),"0-1"),"5-9",IF(EXACT(CONCATENATE(ROUNDDOWN($C15/10,0),"-",ROUND($C15/10,0)),"1-1"),"10-14",IF(EXACT(CONCATENATE(ROUNDDOWN($C15/10,0),"-",ROUND($C15/10,0)),"1-2"),"15-19",IF(EXACT(CONCATENATE(ROUNDDOWN($C15/10,0),"-",ROUND($C15/10,0)),"2-2"),"20-24",IF(EXACT(CONCATENATE(ROUNDDOWN($C15/10,0),"-",ROUND($C15/10,0)),"2-3"),"25-29",IF(EXACT(CONCATENATE(ROUNDDOWN($C15/10,0),"-",ROUND($C15/10,0)),"3-3"),"30-34",IF(EXACT(CONCATENATE(ROUNDDOWN($C15/10,0),"-",ROUND($C15/10,0)),"3-4"),"35-39",IF(EXACT(CONCATENATE(ROUNDDOWN($C15/10,0),"-",ROUND($C15/10,0)),"4-4"),"40-44",IF(EXACT(CONCATENATE(ROUNDDOWN($C15/10,0),"-",ROUND($C15/10,0)),"4-5"),"45-49",IF(EXACT(CONCATENATE(ROUNDDOWN($C15/10,0),"-",ROUND($C15/10,0)),"5-5"),"50-54",IF(EXACT(CONCATENATE(ROUNDDOWN($C15/10,0),"-",ROUND($C15/10,0)),"5-6"),"55-59",IF(EXACT(CONCATENATE(ROUNDDOWN($C15/10,0),"-",ROUND($C15/10,0)),"6-6"),"60-64",IF(EXACT(CONCATENATE(ROUNDDOWN($C15/10,0),"-",ROUND($C15/10,0)),"6-7"),"65-69",IF(EXACT(CONCATENATE(ROUNDDOWN($C15/10,0),"-",ROUND($C15/10,0)),"7-7"),"70-74",IF(EXACT(CONCATENATE(ROUNDDOWN($C15/10,0),"-",ROUND($C15/10,0)),"7-8"),"75-79",IF(EXACT(CONCATENATE(ROUNDDOWN($C15/10,0),"-",ROUND($C15/10,0)),"8-8"),"80-84",IF(EXACT(CONCATENATE(ROUNDDOWN($C15/10,0),"-",ROUND($C15/10,0)),"8-9"),"85-89","")))))))))))))))))))),$Q15),保険料Data!$B:$B,0),2)))</f>
        <v/>
      </c>
      <c r="S15" s="24" t="str">
        <f t="shared" si="1"/>
        <v/>
      </c>
      <c r="U15" s="53" t="str" cm="1">
        <f t="array" ref="U15">_xlfn.IFNA(_xlfn.IFS(AND(EXACT(TRIM($B15),""),EXACT(TRIM($D15),""),EXACT(TRIM($E15),""),EXACT(TRIM($G15),""),EXACT(TRIM($I15),""),EXACT(TRIM($K15),""),EXACT(TRIM($M15),""),EXACT(TRIM($O15),""),EXACT(TRIM($Q15),"")),"",EXACT(TRIM($B15),""),"【Warning!】生年月日を入力してください",EXACT(TRIM($D15),""),"【Warning!】ご希望プランを選択してください",AND(EXACT(LEFTB($D15,1),"F"),EXACT(TRIM($G15),""),EXACT(TRIM($I15),""),EXACT(TRIM($K15),""),EXACT(TRIM($M15),""),EXACT(TRIM($O15),""),EXACT(TRIM($Q15),"")),IF(OR(EXACT(TRIM($E15),""),EXACT(TRIM($E15),1)),"","【Warning!】ファミリープランのご加入上限口数は1口です"),AND(EXACT($D15,"SC"),EXACT(TRIM($G15),""),EXACT(TRIM($I15),""),EXACT(TRIM($K15),""),EXACT(TRIM($M15),""),EXACT(TRIM($O15),""),EXACT(TRIM($Q15),"")),IF(AND(OR(EXACT(IF(OR(EXACT($C15,61),EXACT($C15,62),EXACT($C15,63),EXACT($C15,64)),7,ROUND($C15/10,0)),2),EXACT(IF(OR(EXACT($C15,61),EXACT($C15,62),EXACT($C15,63),EXACT($C15,64)),7,ROUND($C15/10,0)),3),EXACT(IF(OR(EXACT($C15,61),EXACT($C15,62),EXACT($C15,63),EXACT($C15,64)),7,ROUND($C15/10,0)),4),EXACT(IF(OR(EXACT($C15,61),EXACT($C15,62),EXACT($C15,63),EXACT($C15,64)),7,ROUND($C15/10,0)),5),EXACT(IF(OR(EXACT($C15,61),EXACT($C15,62),EXACT($C15,63),EXACT($C15,64)),7,ROUND($C15/10,0)),6)),NOT(OR(EXACT($E15,""),EXACT($E15,1),EXACT($E15,2)))),"【Warning!】疾病プランのご加入上限口数は2口です",IF(AND(NOT(OR(EXACT(IF(OR(EXACT($C15,61),EXACT($C15,62),EXACT($C15,63),EXACT($C15,64)),7,ROUND($C15/10,0)),2),EXACT(IF(OR(EXACT($C15,61),EXACT($C15,62),EXACT($C15,63),EXACT($C15,64)),7,ROUND($C15/10,0)),3),EXACT(IF(OR(EXACT($C15,61),EXACT($C15,62),EXACT($C15,63),EXACT($C15,64)),7,ROUND($C15/10,0)),4),EXACT(IF(OR(EXACT($C15,61),EXACT($C15,62),EXACT($C15,63),EXACT($C15,64)),7,ROUND($C15/10,0)),5),EXACT(IF(OR(EXACT($C15,61),EXACT($C15,62),EXACT($C15,63),EXACT($C15,64)),7,ROUND($C15/10,0)),6))),NOT(OR(EXACT($E15,""),EXACT($E15,1)))),"【Warning!】疾病プランのご加入上限口数は1口です","")),AND(OR(EXACT(TRIM($D15),"FB1"),EXACT(TRIM($D15),"FB2"),EXACT(TRIM($D15),"FB3"),EXACT(TRIM($D15),"FB4"),EXACT(TRIM($D15),"FS1"),EXACT(TRIM($D15),"FS2"),EXACT(TRIM($D15),"FS3"),EXACT(TRIM($D15),"FS4")),NOT(AND(EXACT(TRIM($G15),""),EXACT(TRIM($I15),""),EXACT(TRIM($K15),""),EXACT(TRIM($M15),""),EXACT(TRIM($O15),""),EXACT(TRIM($Q15),"")))),IF(OR(EXACT($D15,"SC"),EXACT($D15,"SA"),EXACT($D15,"SS")),"","【Warning!】オプションをセットできるのは自由設計プラン(SC,SA,SS)のみです"),OR(EXACT($D15,"SA"),EXACT($D15,"SS")),IF(OR(EXACT($G15,"61"),EXACT($G15,"62"),EXACT($G15,"71"),EXACT($G15,"72"),EXACT($G15,"81"),EXACT($G15,"90"),EXACT($G15,"91"),EXACT($G15,"102"),EXACT($G15,"111"),EXACT($I15,"61"),EXACT($I15,"62"),EXACT($I15,"71"),EXACT($I15,"72"),EXACT($I15,"81"),EXACT($I15,"90"),EXACT($I15,"91"),EXACT($I15,"102"),EXACT($I15,"111"),EXACT($K15,"61"),EXACT($K15,"62"),EXACT($K15,"71"),EXACT($K15,"72"),EXACT($K15,"81"),EXACT($K15,"90"),EXACT($K15,"91"),EXACT($K15,"102"),EXACT($K15,"111"),EXACT($M15,"61"),EXACT($M15,"62"),EXACT($M15,"71"),EXACT($M15,"72"),EXACT($M15,"81"),EXACT($M15,"90"),EXACT($M15,"91"),EXACT($M15,"102"),EXACT($M15,"111"),EXACT($O15,"61"),EXACT($O15,"62"),EXACT($O15,"71"),EXACT($O15,"72"),EXACT($O15,"81"),EXACT($O15,"90"),EXACT($O15,"91"),EXACT($O15,"102"),EXACT($O15,"111"),EXACT($Q15,"61"),EXACT($Q15,"62"),EXACT($Q15,"71"),EXACT($Q15,"72"),EXACT($Q15,"81"),EXACT($Q15,"90"),EXACT($Q15,"91"),EXACT($Q15,"102"),EXACT($Q15,"111")),"【Warning!】SCにのみセット可(SA・SSにはセット不可)であるオプションが選択されています",""),AND(OR(EXACT($G15,71),EXACT($G15,72),EXACT($I15,71),EXACT($I15,72),EXACT($K15,71),EXACT($K15,72),EXACT($M15,71),EXACT($M15,72),EXACT($O15,71),EXACT($O15,72),EXACT($Q15,71),EXACT($Q15,72)),OR(EXACT($G15,90),EXACT($G15,91),EXACT($I15,90),EXACT($I15,91),EXACT($K15,90),EXACT($K15,91),EXACT($M15,90),EXACT($M15,91),EXACT($O15,90),EXACT($O15,91),EXACT($Q15,90),EXACT($Q15,91))),"【Warning!】がん診断保険金(71,72)と八大疾病一時金(90,91)は同時セット不可です"),"")</f>
        <v/>
      </c>
    </row>
    <row r="16" spans="1:21" s="6" customFormat="1" ht="26.25" customHeight="1">
      <c r="A16" s="14">
        <v>12</v>
      </c>
      <c r="B16" s="21"/>
      <c r="C16" s="22" t="str">
        <f>IF(EXACT($B16,""),"",YEAR(DATE(LEFTB($A$1,4),8,1))+IF((MONTH(DATE(LEFTB($A$1,4),8,1))+IF((DAY(DATE(LEFTB($A$1,4),8,1))-DAY($B16))-ABS(DAY(DATE(LEFTB($A$1,4),8,1))-DAY($B16)),-1,0)-MONTH($B16))-ABS(MONTH(DATE(LEFTB($A$1,4),8,1))+IF((DAY(DATE(LEFTB($A$1,4),8,1))-DAY($B16))-ABS(DAY(DATE(LEFTB($A$1,4),8,1))-DAY($B16)),-1,0)-MONTH($B16)),-1,0)-YEAR($B16))</f>
        <v/>
      </c>
      <c r="D16" s="23"/>
      <c r="E16" s="23"/>
      <c r="F16" s="24" t="str">
        <f>IF(EXACT(LEFT($U16,10),"【Warning!】"),"",IF(OR(EXACT(TRIM($B16),""),EXACT(TRIM($D16),""),EXACT(TRIM($E16),"")),"",$E16*INDEX(保険料Data!$B:$C,MATCH(IF(EXACT($D16,"SC"),CONCATENATE($D16,"_",IF(EXACT(TRIM($B16),""),"",IF(EXACT(CONCATENATE(ROUNDDOWN($C16/10,0),"-",ROUND($C16/10,0)),"0-0"),"0-4",IF(EXACT(CONCATENATE(ROUNDDOWN($C16/10,0),"-",ROUND($C16/10,0)),"0-1"),"5-9",IF(EXACT(CONCATENATE(ROUNDDOWN($C16/10,0),"-",ROUND($C16/10,0)),"1-1"),"10-14",IF(EXACT(CONCATENATE(ROUNDDOWN($C16/10,0),"-",ROUND($C16/10,0)),"1-2"),"15-19",IF(EXACT(CONCATENATE(ROUNDDOWN($C16/10,0),"-",ROUND($C16/10,0)),"2-2"),"20-24",IF(EXACT(CONCATENATE(ROUNDDOWN($C16/10,0),"-",ROUND($C16/10,0)),"2-3"),"25-29",IF(EXACT(CONCATENATE(ROUNDDOWN($C16/10,0),"-",ROUND($C16/10,0)),"3-3"),"30-34",IF(EXACT(CONCATENATE(ROUNDDOWN($C16/10,0),"-",ROUND($C16/10,0)),"3-4"),"35-39",IF(EXACT(CONCATENATE(ROUNDDOWN($C16/10,0),"-",ROUND($C16/10,0)),"4-4"),"40-44",IF(EXACT(CONCATENATE(ROUNDDOWN($C16/10,0),"-",ROUND($C16/10,0)),"4-5"),"45-49",IF(EXACT(CONCATENATE(ROUNDDOWN($C16/10,0),"-",ROUND($C16/10,0)),"5-5"),"50-54",IF(EXACT(CONCATENATE(ROUNDDOWN($C16/10,0),"-",ROUND($C16/10,0)),"5-6"),"55-59",IF(EXACT(CONCATENATE(ROUNDDOWN($C16/10,0),"-",ROUND($C16/10,0)),"6-6"),"60-64",IF(EXACT(CONCATENATE(ROUNDDOWN($C16/10,0),"-",ROUND($C16/10,0)),"6-7"),"65-69",IF(EXACT(CONCATENATE(ROUNDDOWN($C16/10,0),"-",ROUND($C16/10,0)),"7-7"),"70-74",IF(EXACT(CONCATENATE(ROUNDDOWN($C16/10,0),"-",ROUND($C16/10,0)),"7-8"),"75-79",IF(EXACT(CONCATENATE(ROUNDDOWN($C16/10,0),"-",ROUND($C16/10,0)),"8-8"),"80-84",IF(EXACT(CONCATENATE(ROUNDDOWN($C16/10,0),"-",ROUND($C16/10,0)),"8-9"),"85-89","")))))))))))))))))))),$D16),保険料Data!$B:$B,0),2)))</f>
        <v/>
      </c>
      <c r="G16" s="23"/>
      <c r="H16" s="24" t="str">
        <f>IF(EXACT(LEFT($U16,10),"【Warning!】"),"",IF(OR(EXACT($F16,""),EXACT($G16,"")),"",INDEX(保険料Data!$B:$C,MATCH(IF(OR(EXACT($G16,"71"),EXACT($G16,"72"),EXACT($G16,"81"),EXACT($G16,"90"),EXACT($G16,"91"),EXACT($G16,"102")),CONCATENATE($G16,"_",IF(EXACT(TRIM($B16),""),"",IF(EXACT(CONCATENATE(ROUNDDOWN($C16/10,0),"-",ROUND($C16/10,0)),"0-0"),"0-4",IF(EXACT(CONCATENATE(ROUNDDOWN($C16/10,0),"-",ROUND($C16/10,0)),"0-1"),"5-9",IF(EXACT(CONCATENATE(ROUNDDOWN($C16/10,0),"-",ROUND($C16/10,0)),"1-1"),"10-14",IF(EXACT(CONCATENATE(ROUNDDOWN($C16/10,0),"-",ROUND($C16/10,0)),"1-2"),"15-19",IF(EXACT(CONCATENATE(ROUNDDOWN($C16/10,0),"-",ROUND($C16/10,0)),"2-2"),"20-24",IF(EXACT(CONCATENATE(ROUNDDOWN($C16/10,0),"-",ROUND($C16/10,0)),"2-3"),"25-29",IF(EXACT(CONCATENATE(ROUNDDOWN($C16/10,0),"-",ROUND($C16/10,0)),"3-3"),"30-34",IF(EXACT(CONCATENATE(ROUNDDOWN($C16/10,0),"-",ROUND($C16/10,0)),"3-4"),"35-39",IF(EXACT(CONCATENATE(ROUNDDOWN($C16/10,0),"-",ROUND($C16/10,0)),"4-4"),"40-44",IF(EXACT(CONCATENATE(ROUNDDOWN($C16/10,0),"-",ROUND($C16/10,0)),"4-5"),"45-49",IF(EXACT(CONCATENATE(ROUNDDOWN($C16/10,0),"-",ROUND($C16/10,0)),"5-5"),"50-54",IF(EXACT(CONCATENATE(ROUNDDOWN($C16/10,0),"-",ROUND($C16/10,0)),"5-6"),"55-59",IF(EXACT(CONCATENATE(ROUNDDOWN($C16/10,0),"-",ROUND($C16/10,0)),"6-6"),"60-64",IF(EXACT(CONCATENATE(ROUNDDOWN($C16/10,0),"-",ROUND($C16/10,0)),"6-7"),"65-69",IF(EXACT(CONCATENATE(ROUNDDOWN($C16/10,0),"-",ROUND($C16/10,0)),"7-7"),"70-74",IF(EXACT(CONCATENATE(ROUNDDOWN($C16/10,0),"-",ROUND($C16/10,0)),"7-8"),"75-79",IF(EXACT(CONCATENATE(ROUNDDOWN($C16/10,0),"-",ROUND($C16/10,0)),"8-8"),"80-84",IF(EXACT(CONCATENATE(ROUNDDOWN($C16/10,0),"-",ROUND($C16/10,0)),"8-9"),"85-89","")))))))))))))))))))),$G16),保険料Data!$B:$B,0),2)))</f>
        <v/>
      </c>
      <c r="I16" s="23"/>
      <c r="J16" s="24" t="str">
        <f>IF(EXACT(LEFT($U16,10),"【Warning!】"),"",IF(OR(EXACT($F16,""),EXACT($I16,"")),"",INDEX(保険料Data!$B:$C,MATCH(IF(OR(EXACT($I16,"71"),EXACT($I16,"72"),EXACT($I16,"81"),EXACT($I16,"90"),EXACT($I16,"91"),EXACT($I16,"102")),CONCATENATE($I16,"_",IF(EXACT(TRIM($B16),""),"",IF(EXACT(CONCATENATE(ROUNDDOWN($C16/10,0),"-",ROUND($C16/10,0)),"0-0"),"0-4",IF(EXACT(CONCATENATE(ROUNDDOWN($C16/10,0),"-",ROUND($C16/10,0)),"0-1"),"5-9",IF(EXACT(CONCATENATE(ROUNDDOWN($C16/10,0),"-",ROUND($C16/10,0)),"1-1"),"10-14",IF(EXACT(CONCATENATE(ROUNDDOWN($C16/10,0),"-",ROUND($C16/10,0)),"1-2"),"15-19",IF(EXACT(CONCATENATE(ROUNDDOWN($C16/10,0),"-",ROUND($C16/10,0)),"2-2"),"20-24",IF(EXACT(CONCATENATE(ROUNDDOWN($C16/10,0),"-",ROUND($C16/10,0)),"2-3"),"25-29",IF(EXACT(CONCATENATE(ROUNDDOWN($C16/10,0),"-",ROUND($C16/10,0)),"3-3"),"30-34",IF(EXACT(CONCATENATE(ROUNDDOWN($C16/10,0),"-",ROUND($C16/10,0)),"3-4"),"35-39",IF(EXACT(CONCATENATE(ROUNDDOWN($C16/10,0),"-",ROUND($C16/10,0)),"4-4"),"40-44",IF(EXACT(CONCATENATE(ROUNDDOWN($C16/10,0),"-",ROUND($C16/10,0)),"4-5"),"45-49",IF(EXACT(CONCATENATE(ROUNDDOWN($C16/10,0),"-",ROUND($C16/10,0)),"5-5"),"50-54",IF(EXACT(CONCATENATE(ROUNDDOWN($C16/10,0),"-",ROUND($C16/10,0)),"5-6"),"55-59",IF(EXACT(CONCATENATE(ROUNDDOWN($C16/10,0),"-",ROUND($C16/10,0)),"6-6"),"60-64",IF(EXACT(CONCATENATE(ROUNDDOWN($C16/10,0),"-",ROUND($C16/10,0)),"6-7"),"65-69",IF(EXACT(CONCATENATE(ROUNDDOWN($C16/10,0),"-",ROUND($C16/10,0)),"7-7"),"70-74",IF(EXACT(CONCATENATE(ROUNDDOWN($C16/10,0),"-",ROUND($C16/10,0)),"7-8"),"75-79",IF(EXACT(CONCATENATE(ROUNDDOWN($C16/10,0),"-",ROUND($C16/10,0)),"8-8"),"80-84",IF(EXACT(CONCATENATE(ROUNDDOWN($C16/10,0),"-",ROUND($C16/10,0)),"8-9"),"85-89","")))))))))))))))))))),$I16),保険料Data!$B:$B,0),2)))</f>
        <v/>
      </c>
      <c r="K16" s="23"/>
      <c r="L16" s="24" t="str">
        <f>IF(EXACT(LEFT($U16,10),"【Warning!】"),"",IF(OR(EXACT($F16,""),EXACT($K16,"")),"",INDEX(保険料Data!$B:$C,MATCH(IF(OR(EXACT($K16,"71"),EXACT($K16,"72"),EXACT($K16,"81"),EXACT($K16,"90"),EXACT($K16,"91"),EXACT($K16,"102")),CONCATENATE($K16,"_",IF(EXACT(TRIM($B16),""),"",IF(EXACT(CONCATENATE(ROUNDDOWN($C16/10,0),"-",ROUND($C16/10,0)),"0-0"),"0-4",IF(EXACT(CONCATENATE(ROUNDDOWN($C16/10,0),"-",ROUND($C16/10,0)),"0-1"),"5-9",IF(EXACT(CONCATENATE(ROUNDDOWN($C16/10,0),"-",ROUND($C16/10,0)),"1-1"),"10-14",IF(EXACT(CONCATENATE(ROUNDDOWN($C16/10,0),"-",ROUND($C16/10,0)),"1-2"),"15-19",IF(EXACT(CONCATENATE(ROUNDDOWN($C16/10,0),"-",ROUND($C16/10,0)),"2-2"),"20-24",IF(EXACT(CONCATENATE(ROUNDDOWN($C16/10,0),"-",ROUND($C16/10,0)),"2-3"),"25-29",IF(EXACT(CONCATENATE(ROUNDDOWN($C16/10,0),"-",ROUND($C16/10,0)),"3-3"),"30-34",IF(EXACT(CONCATENATE(ROUNDDOWN($C16/10,0),"-",ROUND($C16/10,0)),"3-4"),"35-39",IF(EXACT(CONCATENATE(ROUNDDOWN($C16/10,0),"-",ROUND($C16/10,0)),"4-4"),"40-44",IF(EXACT(CONCATENATE(ROUNDDOWN($C16/10,0),"-",ROUND($C16/10,0)),"4-5"),"45-49",IF(EXACT(CONCATENATE(ROUNDDOWN($C16/10,0),"-",ROUND($C16/10,0)),"5-5"),"50-54",IF(EXACT(CONCATENATE(ROUNDDOWN($C16/10,0),"-",ROUND($C16/10,0)),"5-6"),"55-59",IF(EXACT(CONCATENATE(ROUNDDOWN($C16/10,0),"-",ROUND($C16/10,0)),"6-6"),"60-64",IF(EXACT(CONCATENATE(ROUNDDOWN($C16/10,0),"-",ROUND($C16/10,0)),"6-7"),"65-69",IF(EXACT(CONCATENATE(ROUNDDOWN($C16/10,0),"-",ROUND($C16/10,0)),"7-7"),"70-74",IF(EXACT(CONCATENATE(ROUNDDOWN($C16/10,0),"-",ROUND($C16/10,0)),"7-8"),"75-79",IF(EXACT(CONCATENATE(ROUNDDOWN($C16/10,0),"-",ROUND($C16/10,0)),"8-8"),"80-84",IF(EXACT(CONCATENATE(ROUNDDOWN($C16/10,0),"-",ROUND($C16/10,0)),"8-9"),"85-89","")))))))))))))))))))),$K16),保険料Data!$B:$B,0),2)))</f>
        <v/>
      </c>
      <c r="M16" s="23"/>
      <c r="N16" s="24" t="str">
        <f>IF(EXACT(LEFT($U16,10),"【Warning!】"),"",IF(OR(EXACT($F16,""),EXACT($M16,"")),"",INDEX(保険料Data!$B:$C,MATCH(IF(OR(EXACT($M16,"71"),EXACT($M16,"72"),EXACT($M16,"81"),EXACT($M16,"90"),EXACT($M16,"91"),EXACT($M16,"102")),CONCATENATE($M16,"_",IF(EXACT(TRIM($B16),""),"",IF(EXACT(CONCATENATE(ROUNDDOWN($C16/10,0),"-",ROUND($C16/10,0)),"0-0"),"0-4",IF(EXACT(CONCATENATE(ROUNDDOWN($C16/10,0),"-",ROUND($C16/10,0)),"0-1"),"5-9",IF(EXACT(CONCATENATE(ROUNDDOWN($C16/10,0),"-",ROUND($C16/10,0)),"1-1"),"10-14",IF(EXACT(CONCATENATE(ROUNDDOWN($C16/10,0),"-",ROUND($C16/10,0)),"1-2"),"15-19",IF(EXACT(CONCATENATE(ROUNDDOWN($C16/10,0),"-",ROUND($C16/10,0)),"2-2"),"20-24",IF(EXACT(CONCATENATE(ROUNDDOWN($C16/10,0),"-",ROUND($C16/10,0)),"2-3"),"25-29",IF(EXACT(CONCATENATE(ROUNDDOWN($C16/10,0),"-",ROUND($C16/10,0)),"3-3"),"30-34",IF(EXACT(CONCATENATE(ROUNDDOWN($C16/10,0),"-",ROUND($C16/10,0)),"3-4"),"35-39",IF(EXACT(CONCATENATE(ROUNDDOWN($C16/10,0),"-",ROUND($C16/10,0)),"4-4"),"40-44",IF(EXACT(CONCATENATE(ROUNDDOWN($C16/10,0),"-",ROUND($C16/10,0)),"4-5"),"45-49",IF(EXACT(CONCATENATE(ROUNDDOWN($C16/10,0),"-",ROUND($C16/10,0)),"5-5"),"50-54",IF(EXACT(CONCATENATE(ROUNDDOWN($C16/10,0),"-",ROUND($C16/10,0)),"5-6"),"55-59",IF(EXACT(CONCATENATE(ROUNDDOWN($C16/10,0),"-",ROUND($C16/10,0)),"6-6"),"60-64",IF(EXACT(CONCATENATE(ROUNDDOWN($C16/10,0),"-",ROUND($C16/10,0)),"6-7"),"65-69",IF(EXACT(CONCATENATE(ROUNDDOWN($C16/10,0),"-",ROUND($C16/10,0)),"7-7"),"70-74",IF(EXACT(CONCATENATE(ROUNDDOWN($C16/10,0),"-",ROUND($C16/10,0)),"7-8"),"75-79",IF(EXACT(CONCATENATE(ROUNDDOWN($C16/10,0),"-",ROUND($C16/10,0)),"8-8"),"80-84",IF(EXACT(CONCATENATE(ROUNDDOWN($C16/10,0),"-",ROUND($C16/10,0)),"8-9"),"85-89","")))))))))))))))))))),$M16),保険料Data!$B:$B,0),2)))</f>
        <v/>
      </c>
      <c r="O16" s="23"/>
      <c r="P16" s="24" t="str">
        <f>IF(EXACT(LEFT($U16,10),"【Warning!】"),"",IF(OR(EXACT($F16,""),EXACT($O16,"")),"",INDEX(保険料Data!$B:$C,MATCH(IF(OR(EXACT($O16,"71"),EXACT($O16,"72"),EXACT($O16,"81"),EXACT($O16,"90"),EXACT($O16,"91"),EXACT($O16,"102")),CONCATENATE($O16,"_",IF(EXACT(TRIM($B16),""),"",IF(EXACT(CONCATENATE(ROUNDDOWN($C16/10,0),"-",ROUND($C16/10,0)),"0-0"),"0-4",IF(EXACT(CONCATENATE(ROUNDDOWN($C16/10,0),"-",ROUND($C16/10,0)),"0-1"),"5-9",IF(EXACT(CONCATENATE(ROUNDDOWN($C16/10,0),"-",ROUND($C16/10,0)),"1-1"),"10-14",IF(EXACT(CONCATENATE(ROUNDDOWN($C16/10,0),"-",ROUND($C16/10,0)),"1-2"),"15-19",IF(EXACT(CONCATENATE(ROUNDDOWN($C16/10,0),"-",ROUND($C16/10,0)),"2-2"),"20-24",IF(EXACT(CONCATENATE(ROUNDDOWN($C16/10,0),"-",ROUND($C16/10,0)),"2-3"),"25-29",IF(EXACT(CONCATENATE(ROUNDDOWN($C16/10,0),"-",ROUND($C16/10,0)),"3-3"),"30-34",IF(EXACT(CONCATENATE(ROUNDDOWN($C16/10,0),"-",ROUND($C16/10,0)),"3-4"),"35-39",IF(EXACT(CONCATENATE(ROUNDDOWN($C16/10,0),"-",ROUND($C16/10,0)),"4-4"),"40-44",IF(EXACT(CONCATENATE(ROUNDDOWN($C16/10,0),"-",ROUND($C16/10,0)),"4-5"),"45-49",IF(EXACT(CONCATENATE(ROUNDDOWN($C16/10,0),"-",ROUND($C16/10,0)),"5-5"),"50-54",IF(EXACT(CONCATENATE(ROUNDDOWN($C16/10,0),"-",ROUND($C16/10,0)),"5-6"),"55-59",IF(EXACT(CONCATENATE(ROUNDDOWN($C16/10,0),"-",ROUND($C16/10,0)),"6-6"),"60-64",IF(EXACT(CONCATENATE(ROUNDDOWN($C16/10,0),"-",ROUND($C16/10,0)),"6-7"),"65-69",IF(EXACT(CONCATENATE(ROUNDDOWN($C16/10,0),"-",ROUND($C16/10,0)),"7-7"),"70-74",IF(EXACT(CONCATENATE(ROUNDDOWN($C16/10,0),"-",ROUND($C16/10,0)),"7-8"),"75-79",IF(EXACT(CONCATENATE(ROUNDDOWN($C16/10,0),"-",ROUND($C16/10,0)),"8-8"),"80-84",IF(EXACT(CONCATENATE(ROUNDDOWN($C16/10,0),"-",ROUND($C16/10,0)),"8-9"),"85-89","")))))))))))))))))))),$O16),保険料Data!$B:$B,0),2)))</f>
        <v/>
      </c>
      <c r="Q16" s="23"/>
      <c r="R16" s="24" t="str">
        <f>IF(EXACT(LEFT($U16,10),"【Warning!】"),"",IF(OR(EXACT($F16,""),EXACT($Q16,"")),"",INDEX(保険料Data!$B:$C,MATCH(IF(OR(EXACT($Q16,"71"),EXACT($Q16,"72"),EXACT($Q16,"81"),EXACT($Q16,"90"),EXACT($Q16,"91"),EXACT($Q16,"102")),CONCATENATE($Q16,"_",IF(EXACT(TRIM($B16),""),"",IF(EXACT(CONCATENATE(ROUNDDOWN($C16/10,0),"-",ROUND($C16/10,0)),"0-0"),"0-4",IF(EXACT(CONCATENATE(ROUNDDOWN($C16/10,0),"-",ROUND($C16/10,0)),"0-1"),"5-9",IF(EXACT(CONCATENATE(ROUNDDOWN($C16/10,0),"-",ROUND($C16/10,0)),"1-1"),"10-14",IF(EXACT(CONCATENATE(ROUNDDOWN($C16/10,0),"-",ROUND($C16/10,0)),"1-2"),"15-19",IF(EXACT(CONCATENATE(ROUNDDOWN($C16/10,0),"-",ROUND($C16/10,0)),"2-2"),"20-24",IF(EXACT(CONCATENATE(ROUNDDOWN($C16/10,0),"-",ROUND($C16/10,0)),"2-3"),"25-29",IF(EXACT(CONCATENATE(ROUNDDOWN($C16/10,0),"-",ROUND($C16/10,0)),"3-3"),"30-34",IF(EXACT(CONCATENATE(ROUNDDOWN($C16/10,0),"-",ROUND($C16/10,0)),"3-4"),"35-39",IF(EXACT(CONCATENATE(ROUNDDOWN($C16/10,0),"-",ROUND($C16/10,0)),"4-4"),"40-44",IF(EXACT(CONCATENATE(ROUNDDOWN($C16/10,0),"-",ROUND($C16/10,0)),"4-5"),"45-49",IF(EXACT(CONCATENATE(ROUNDDOWN($C16/10,0),"-",ROUND($C16/10,0)),"5-5"),"50-54",IF(EXACT(CONCATENATE(ROUNDDOWN($C16/10,0),"-",ROUND($C16/10,0)),"5-6"),"55-59",IF(EXACT(CONCATENATE(ROUNDDOWN($C16/10,0),"-",ROUND($C16/10,0)),"6-6"),"60-64",IF(EXACT(CONCATENATE(ROUNDDOWN($C16/10,0),"-",ROUND($C16/10,0)),"6-7"),"65-69",IF(EXACT(CONCATENATE(ROUNDDOWN($C16/10,0),"-",ROUND($C16/10,0)),"7-7"),"70-74",IF(EXACT(CONCATENATE(ROUNDDOWN($C16/10,0),"-",ROUND($C16/10,0)),"7-8"),"75-79",IF(EXACT(CONCATENATE(ROUNDDOWN($C16/10,0),"-",ROUND($C16/10,0)),"8-8"),"80-84",IF(EXACT(CONCATENATE(ROUNDDOWN($C16/10,0),"-",ROUND($C16/10,0)),"8-9"),"85-89","")))))))))))))))))))),$Q16),保険料Data!$B:$B,0),2)))</f>
        <v/>
      </c>
      <c r="S16" s="24" t="str">
        <f t="shared" si="1"/>
        <v/>
      </c>
      <c r="U16" s="53" t="str" cm="1">
        <f t="array" ref="U16">_xlfn.IFNA(_xlfn.IFS(AND(EXACT(TRIM($B16),""),EXACT(TRIM($D16),""),EXACT(TRIM($E16),""),EXACT(TRIM($G16),""),EXACT(TRIM($I16),""),EXACT(TRIM($K16),""),EXACT(TRIM($M16),""),EXACT(TRIM($O16),""),EXACT(TRIM($Q16),"")),"",EXACT(TRIM($B16),""),"【Warning!】生年月日を入力してください",EXACT(TRIM($D16),""),"【Warning!】ご希望プランを選択してください",AND(EXACT(LEFTB($D16,1),"F"),EXACT(TRIM($G16),""),EXACT(TRIM($I16),""),EXACT(TRIM($K16),""),EXACT(TRIM($M16),""),EXACT(TRIM($O16),""),EXACT(TRIM($Q16),"")),IF(OR(EXACT(TRIM($E16),""),EXACT(TRIM($E16),1)),"","【Warning!】ファミリープランのご加入上限口数は1口です"),AND(EXACT($D16,"SC"),EXACT(TRIM($G16),""),EXACT(TRIM($I16),""),EXACT(TRIM($K16),""),EXACT(TRIM($M16),""),EXACT(TRIM($O16),""),EXACT(TRIM($Q16),"")),IF(AND(OR(EXACT(IF(OR(EXACT($C16,61),EXACT($C16,62),EXACT($C16,63),EXACT($C16,64)),7,ROUND($C16/10,0)),2),EXACT(IF(OR(EXACT($C16,61),EXACT($C16,62),EXACT($C16,63),EXACT($C16,64)),7,ROUND($C16/10,0)),3),EXACT(IF(OR(EXACT($C16,61),EXACT($C16,62),EXACT($C16,63),EXACT($C16,64)),7,ROUND($C16/10,0)),4),EXACT(IF(OR(EXACT($C16,61),EXACT($C16,62),EXACT($C16,63),EXACT($C16,64)),7,ROUND($C16/10,0)),5),EXACT(IF(OR(EXACT($C16,61),EXACT($C16,62),EXACT($C16,63),EXACT($C16,64)),7,ROUND($C16/10,0)),6)),NOT(OR(EXACT($E16,""),EXACT($E16,1),EXACT($E16,2)))),"【Warning!】疾病プランのご加入上限口数は2口です",IF(AND(NOT(OR(EXACT(IF(OR(EXACT($C16,61),EXACT($C16,62),EXACT($C16,63),EXACT($C16,64)),7,ROUND($C16/10,0)),2),EXACT(IF(OR(EXACT($C16,61),EXACT($C16,62),EXACT($C16,63),EXACT($C16,64)),7,ROUND($C16/10,0)),3),EXACT(IF(OR(EXACT($C16,61),EXACT($C16,62),EXACT($C16,63),EXACT($C16,64)),7,ROUND($C16/10,0)),4),EXACT(IF(OR(EXACT($C16,61),EXACT($C16,62),EXACT($C16,63),EXACT($C16,64)),7,ROUND($C16/10,0)),5),EXACT(IF(OR(EXACT($C16,61),EXACT($C16,62),EXACT($C16,63),EXACT($C16,64)),7,ROUND($C16/10,0)),6))),NOT(OR(EXACT($E16,""),EXACT($E16,1)))),"【Warning!】疾病プランのご加入上限口数は1口です","")),AND(OR(EXACT(TRIM($D16),"FB1"),EXACT(TRIM($D16),"FB2"),EXACT(TRIM($D16),"FB3"),EXACT(TRIM($D16),"FB4"),EXACT(TRIM($D16),"FS1"),EXACT(TRIM($D16),"FS2"),EXACT(TRIM($D16),"FS3"),EXACT(TRIM($D16),"FS4")),NOT(AND(EXACT(TRIM($G16),""),EXACT(TRIM($I16),""),EXACT(TRIM($K16),""),EXACT(TRIM($M16),""),EXACT(TRIM($O16),""),EXACT(TRIM($Q16),"")))),IF(OR(EXACT($D16,"SC"),EXACT($D16,"SA"),EXACT($D16,"SS")),"","【Warning!】オプションをセットできるのは自由設計プラン(SC,SA,SS)のみです"),OR(EXACT($D16,"SA"),EXACT($D16,"SS")),IF(OR(EXACT($G16,"61"),EXACT($G16,"62"),EXACT($G16,"71"),EXACT($G16,"72"),EXACT($G16,"81"),EXACT($G16,"90"),EXACT($G16,"91"),EXACT($G16,"102"),EXACT($G16,"111"),EXACT($I16,"61"),EXACT($I16,"62"),EXACT($I16,"71"),EXACT($I16,"72"),EXACT($I16,"81"),EXACT($I16,"90"),EXACT($I16,"91"),EXACT($I16,"102"),EXACT($I16,"111"),EXACT($K16,"61"),EXACT($K16,"62"),EXACT($K16,"71"),EXACT($K16,"72"),EXACT($K16,"81"),EXACT($K16,"90"),EXACT($K16,"91"),EXACT($K16,"102"),EXACT($K16,"111"),EXACT($M16,"61"),EXACT($M16,"62"),EXACT($M16,"71"),EXACT($M16,"72"),EXACT($M16,"81"),EXACT($M16,"90"),EXACT($M16,"91"),EXACT($M16,"102"),EXACT($M16,"111"),EXACT($O16,"61"),EXACT($O16,"62"),EXACT($O16,"71"),EXACT($O16,"72"),EXACT($O16,"81"),EXACT($O16,"90"),EXACT($O16,"91"),EXACT($O16,"102"),EXACT($O16,"111"),EXACT($Q16,"61"),EXACT($Q16,"62"),EXACT($Q16,"71"),EXACT($Q16,"72"),EXACT($Q16,"81"),EXACT($Q16,"90"),EXACT($Q16,"91"),EXACT($Q16,"102"),EXACT($Q16,"111")),"【Warning!】SCにのみセット可(SA・SSにはセット不可)であるオプションが選択されています",""),AND(OR(EXACT($G16,71),EXACT($G16,72),EXACT($I16,71),EXACT($I16,72),EXACT($K16,71),EXACT($K16,72),EXACT($M16,71),EXACT($M16,72),EXACT($O16,71),EXACT($O16,72),EXACT($Q16,71),EXACT($Q16,72)),OR(EXACT($G16,90),EXACT($G16,91),EXACT($I16,90),EXACT($I16,91),EXACT($K16,90),EXACT($K16,91),EXACT($M16,90),EXACT($M16,91),EXACT($O16,90),EXACT($O16,91),EXACT($Q16,90),EXACT($Q16,91))),"【Warning!】がん診断保険金(71,72)と八大疾病一時金(90,91)は同時セット不可です"),"")</f>
        <v/>
      </c>
    </row>
    <row r="17" spans="1:21" s="6" customFormat="1" ht="26.25" customHeight="1">
      <c r="A17" s="14">
        <v>13</v>
      </c>
      <c r="B17" s="21"/>
      <c r="C17" s="22" t="str">
        <f t="shared" ref="C17" si="3">IF(EXACT($B17,""),"",YEAR(DATE(LEFTB($A$1,4),8,1))+IF((MONTH(DATE(LEFTB($A$1,4),8,1))+IF((DAY(DATE(LEFTB($A$1,4),8,1))-DAY($B17))-ABS(DAY(DATE(LEFTB($A$1,4),8,1))-DAY($B17)),-1,0)-MONTH($B17))-ABS(MONTH(DATE(LEFTB($A$1,4),8,1))+IF((DAY(DATE(LEFTB($A$1,4),8,1))-DAY($B17))-ABS(DAY(DATE(LEFTB($A$1,4),8,1))-DAY($B17)),-1,0)-MONTH($B17)),-1,0)-YEAR($B17))</f>
        <v/>
      </c>
      <c r="D17" s="23"/>
      <c r="E17" s="23"/>
      <c r="F17" s="24" t="str">
        <f>IF(EXACT(LEFT($U17,10),"【Warning!】"),"",IF(OR(EXACT(TRIM($B17),""),EXACT(TRIM($D17),""),EXACT(TRIM($E17),"")),"",$E17*INDEX(保険料Data!$B:$C,MATCH(IF(EXACT($D17,"SC"),CONCATENATE($D17,"_",IF(EXACT(TRIM($B17),""),"",IF(EXACT(CONCATENATE(ROUNDDOWN($C17/10,0),"-",ROUND($C17/10,0)),"0-0"),"0-4",IF(EXACT(CONCATENATE(ROUNDDOWN($C17/10,0),"-",ROUND($C17/10,0)),"0-1"),"5-9",IF(EXACT(CONCATENATE(ROUNDDOWN($C17/10,0),"-",ROUND($C17/10,0)),"1-1"),"10-14",IF(EXACT(CONCATENATE(ROUNDDOWN($C17/10,0),"-",ROUND($C17/10,0)),"1-2"),"15-19",IF(EXACT(CONCATENATE(ROUNDDOWN($C17/10,0),"-",ROUND($C17/10,0)),"2-2"),"20-24",IF(EXACT(CONCATENATE(ROUNDDOWN($C17/10,0),"-",ROUND($C17/10,0)),"2-3"),"25-29",IF(EXACT(CONCATENATE(ROUNDDOWN($C17/10,0),"-",ROUND($C17/10,0)),"3-3"),"30-34",IF(EXACT(CONCATENATE(ROUNDDOWN($C17/10,0),"-",ROUND($C17/10,0)),"3-4"),"35-39",IF(EXACT(CONCATENATE(ROUNDDOWN($C17/10,0),"-",ROUND($C17/10,0)),"4-4"),"40-44",IF(EXACT(CONCATENATE(ROUNDDOWN($C17/10,0),"-",ROUND($C17/10,0)),"4-5"),"45-49",IF(EXACT(CONCATENATE(ROUNDDOWN($C17/10,0),"-",ROUND($C17/10,0)),"5-5"),"50-54",IF(EXACT(CONCATENATE(ROUNDDOWN($C17/10,0),"-",ROUND($C17/10,0)),"5-6"),"55-59",IF(EXACT(CONCATENATE(ROUNDDOWN($C17/10,0),"-",ROUND($C17/10,0)),"6-6"),"60-64",IF(EXACT(CONCATENATE(ROUNDDOWN($C17/10,0),"-",ROUND($C17/10,0)),"6-7"),"65-69",IF(EXACT(CONCATENATE(ROUNDDOWN($C17/10,0),"-",ROUND($C17/10,0)),"7-7"),"70-74",IF(EXACT(CONCATENATE(ROUNDDOWN($C17/10,0),"-",ROUND($C17/10,0)),"7-8"),"75-79",IF(EXACT(CONCATENATE(ROUNDDOWN($C17/10,0),"-",ROUND($C17/10,0)),"8-8"),"80-84",IF(EXACT(CONCATENATE(ROUNDDOWN($C17/10,0),"-",ROUND($C17/10,0)),"8-9"),"85-89","")))))))))))))))))))),$D17),保険料Data!$B:$B,0),2)))</f>
        <v/>
      </c>
      <c r="G17" s="23"/>
      <c r="H17" s="24" t="str">
        <f>IF(EXACT(LEFT($U17,10),"【Warning!】"),"",IF(OR(EXACT($F17,""),EXACT($G17,"")),"",INDEX(保険料Data!$B:$C,MATCH(IF(OR(EXACT($G17,"71"),EXACT($G17,"72"),EXACT($G17,"81"),EXACT($G17,"90"),EXACT($G17,"91"),EXACT($G17,"102")),CONCATENATE($G17,"_",IF(EXACT(TRIM($B17),""),"",IF(EXACT(CONCATENATE(ROUNDDOWN($C17/10,0),"-",ROUND($C17/10,0)),"0-0"),"0-4",IF(EXACT(CONCATENATE(ROUNDDOWN($C17/10,0),"-",ROUND($C17/10,0)),"0-1"),"5-9",IF(EXACT(CONCATENATE(ROUNDDOWN($C17/10,0),"-",ROUND($C17/10,0)),"1-1"),"10-14",IF(EXACT(CONCATENATE(ROUNDDOWN($C17/10,0),"-",ROUND($C17/10,0)),"1-2"),"15-19",IF(EXACT(CONCATENATE(ROUNDDOWN($C17/10,0),"-",ROUND($C17/10,0)),"2-2"),"20-24",IF(EXACT(CONCATENATE(ROUNDDOWN($C17/10,0),"-",ROUND($C17/10,0)),"2-3"),"25-29",IF(EXACT(CONCATENATE(ROUNDDOWN($C17/10,0),"-",ROUND($C17/10,0)),"3-3"),"30-34",IF(EXACT(CONCATENATE(ROUNDDOWN($C17/10,0),"-",ROUND($C17/10,0)),"3-4"),"35-39",IF(EXACT(CONCATENATE(ROUNDDOWN($C17/10,0),"-",ROUND($C17/10,0)),"4-4"),"40-44",IF(EXACT(CONCATENATE(ROUNDDOWN($C17/10,0),"-",ROUND($C17/10,0)),"4-5"),"45-49",IF(EXACT(CONCATENATE(ROUNDDOWN($C17/10,0),"-",ROUND($C17/10,0)),"5-5"),"50-54",IF(EXACT(CONCATENATE(ROUNDDOWN($C17/10,0),"-",ROUND($C17/10,0)),"5-6"),"55-59",IF(EXACT(CONCATENATE(ROUNDDOWN($C17/10,0),"-",ROUND($C17/10,0)),"6-6"),"60-64",IF(EXACT(CONCATENATE(ROUNDDOWN($C17/10,0),"-",ROUND($C17/10,0)),"6-7"),"65-69",IF(EXACT(CONCATENATE(ROUNDDOWN($C17/10,0),"-",ROUND($C17/10,0)),"7-7"),"70-74",IF(EXACT(CONCATENATE(ROUNDDOWN($C17/10,0),"-",ROUND($C17/10,0)),"7-8"),"75-79",IF(EXACT(CONCATENATE(ROUNDDOWN($C17/10,0),"-",ROUND($C17/10,0)),"8-8"),"80-84",IF(EXACT(CONCATENATE(ROUNDDOWN($C17/10,0),"-",ROUND($C17/10,0)),"8-9"),"85-89","")))))))))))))))))))),$G17),保険料Data!$B:$B,0),2)))</f>
        <v/>
      </c>
      <c r="I17" s="23"/>
      <c r="J17" s="24" t="str">
        <f>IF(EXACT(LEFT($U17,10),"【Warning!】"),"",IF(OR(EXACT($F17,""),EXACT($I17,"")),"",INDEX(保険料Data!$B:$C,MATCH(IF(OR(EXACT($I17,"71"),EXACT($I17,"72"),EXACT($I17,"81"),EXACT($I17,"90"),EXACT($I17,"91"),EXACT($I17,"102")),CONCATENATE($I17,"_",IF(EXACT(TRIM($B17),""),"",IF(EXACT(CONCATENATE(ROUNDDOWN($C17/10,0),"-",ROUND($C17/10,0)),"0-0"),"0-4",IF(EXACT(CONCATENATE(ROUNDDOWN($C17/10,0),"-",ROUND($C17/10,0)),"0-1"),"5-9",IF(EXACT(CONCATENATE(ROUNDDOWN($C17/10,0),"-",ROUND($C17/10,0)),"1-1"),"10-14",IF(EXACT(CONCATENATE(ROUNDDOWN($C17/10,0),"-",ROUND($C17/10,0)),"1-2"),"15-19",IF(EXACT(CONCATENATE(ROUNDDOWN($C17/10,0),"-",ROUND($C17/10,0)),"2-2"),"20-24",IF(EXACT(CONCATENATE(ROUNDDOWN($C17/10,0),"-",ROUND($C17/10,0)),"2-3"),"25-29",IF(EXACT(CONCATENATE(ROUNDDOWN($C17/10,0),"-",ROUND($C17/10,0)),"3-3"),"30-34",IF(EXACT(CONCATENATE(ROUNDDOWN($C17/10,0),"-",ROUND($C17/10,0)),"3-4"),"35-39",IF(EXACT(CONCATENATE(ROUNDDOWN($C17/10,0),"-",ROUND($C17/10,0)),"4-4"),"40-44",IF(EXACT(CONCATENATE(ROUNDDOWN($C17/10,0),"-",ROUND($C17/10,0)),"4-5"),"45-49",IF(EXACT(CONCATENATE(ROUNDDOWN($C17/10,0),"-",ROUND($C17/10,0)),"5-5"),"50-54",IF(EXACT(CONCATENATE(ROUNDDOWN($C17/10,0),"-",ROUND($C17/10,0)),"5-6"),"55-59",IF(EXACT(CONCATENATE(ROUNDDOWN($C17/10,0),"-",ROUND($C17/10,0)),"6-6"),"60-64",IF(EXACT(CONCATENATE(ROUNDDOWN($C17/10,0),"-",ROUND($C17/10,0)),"6-7"),"65-69",IF(EXACT(CONCATENATE(ROUNDDOWN($C17/10,0),"-",ROUND($C17/10,0)),"7-7"),"70-74",IF(EXACT(CONCATENATE(ROUNDDOWN($C17/10,0),"-",ROUND($C17/10,0)),"7-8"),"75-79",IF(EXACT(CONCATENATE(ROUNDDOWN($C17/10,0),"-",ROUND($C17/10,0)),"8-8"),"80-84",IF(EXACT(CONCATENATE(ROUNDDOWN($C17/10,0),"-",ROUND($C17/10,0)),"8-9"),"85-89","")))))))))))))))))))),$I17),保険料Data!$B:$B,0),2)))</f>
        <v/>
      </c>
      <c r="K17" s="23"/>
      <c r="L17" s="24" t="str">
        <f>IF(EXACT(LEFT($U17,10),"【Warning!】"),"",IF(OR(EXACT($F17,""),EXACT($K17,"")),"",INDEX(保険料Data!$B:$C,MATCH(IF(OR(EXACT($K17,"71"),EXACT($K17,"72"),EXACT($K17,"81"),EXACT($K17,"90"),EXACT($K17,"91"),EXACT($K17,"102")),CONCATENATE($K17,"_",IF(EXACT(TRIM($B17),""),"",IF(EXACT(CONCATENATE(ROUNDDOWN($C17/10,0),"-",ROUND($C17/10,0)),"0-0"),"0-4",IF(EXACT(CONCATENATE(ROUNDDOWN($C17/10,0),"-",ROUND($C17/10,0)),"0-1"),"5-9",IF(EXACT(CONCATENATE(ROUNDDOWN($C17/10,0),"-",ROUND($C17/10,0)),"1-1"),"10-14",IF(EXACT(CONCATENATE(ROUNDDOWN($C17/10,0),"-",ROUND($C17/10,0)),"1-2"),"15-19",IF(EXACT(CONCATENATE(ROUNDDOWN($C17/10,0),"-",ROUND($C17/10,0)),"2-2"),"20-24",IF(EXACT(CONCATENATE(ROUNDDOWN($C17/10,0),"-",ROUND($C17/10,0)),"2-3"),"25-29",IF(EXACT(CONCATENATE(ROUNDDOWN($C17/10,0),"-",ROUND($C17/10,0)),"3-3"),"30-34",IF(EXACT(CONCATENATE(ROUNDDOWN($C17/10,0),"-",ROUND($C17/10,0)),"3-4"),"35-39",IF(EXACT(CONCATENATE(ROUNDDOWN($C17/10,0),"-",ROUND($C17/10,0)),"4-4"),"40-44",IF(EXACT(CONCATENATE(ROUNDDOWN($C17/10,0),"-",ROUND($C17/10,0)),"4-5"),"45-49",IF(EXACT(CONCATENATE(ROUNDDOWN($C17/10,0),"-",ROUND($C17/10,0)),"5-5"),"50-54",IF(EXACT(CONCATENATE(ROUNDDOWN($C17/10,0),"-",ROUND($C17/10,0)),"5-6"),"55-59",IF(EXACT(CONCATENATE(ROUNDDOWN($C17/10,0),"-",ROUND($C17/10,0)),"6-6"),"60-64",IF(EXACT(CONCATENATE(ROUNDDOWN($C17/10,0),"-",ROUND($C17/10,0)),"6-7"),"65-69",IF(EXACT(CONCATENATE(ROUNDDOWN($C17/10,0),"-",ROUND($C17/10,0)),"7-7"),"70-74",IF(EXACT(CONCATENATE(ROUNDDOWN($C17/10,0),"-",ROUND($C17/10,0)),"7-8"),"75-79",IF(EXACT(CONCATENATE(ROUNDDOWN($C17/10,0),"-",ROUND($C17/10,0)),"8-8"),"80-84",IF(EXACT(CONCATENATE(ROUNDDOWN($C17/10,0),"-",ROUND($C17/10,0)),"8-9"),"85-89","")))))))))))))))))))),$K17),保険料Data!$B:$B,0),2)))</f>
        <v/>
      </c>
      <c r="M17" s="23"/>
      <c r="N17" s="24" t="str">
        <f>IF(EXACT(LEFT($U17,10),"【Warning!】"),"",IF(OR(EXACT($F17,""),EXACT($M17,"")),"",INDEX(保険料Data!$B:$C,MATCH(IF(OR(EXACT($M17,"71"),EXACT($M17,"72"),EXACT($M17,"81"),EXACT($M17,"90"),EXACT($M17,"91"),EXACT($M17,"102")),CONCATENATE($M17,"_",IF(EXACT(TRIM($B17),""),"",IF(EXACT(CONCATENATE(ROUNDDOWN($C17/10,0),"-",ROUND($C17/10,0)),"0-0"),"0-4",IF(EXACT(CONCATENATE(ROUNDDOWN($C17/10,0),"-",ROUND($C17/10,0)),"0-1"),"5-9",IF(EXACT(CONCATENATE(ROUNDDOWN($C17/10,0),"-",ROUND($C17/10,0)),"1-1"),"10-14",IF(EXACT(CONCATENATE(ROUNDDOWN($C17/10,0),"-",ROUND($C17/10,0)),"1-2"),"15-19",IF(EXACT(CONCATENATE(ROUNDDOWN($C17/10,0),"-",ROUND($C17/10,0)),"2-2"),"20-24",IF(EXACT(CONCATENATE(ROUNDDOWN($C17/10,0),"-",ROUND($C17/10,0)),"2-3"),"25-29",IF(EXACT(CONCATENATE(ROUNDDOWN($C17/10,0),"-",ROUND($C17/10,0)),"3-3"),"30-34",IF(EXACT(CONCATENATE(ROUNDDOWN($C17/10,0),"-",ROUND($C17/10,0)),"3-4"),"35-39",IF(EXACT(CONCATENATE(ROUNDDOWN($C17/10,0),"-",ROUND($C17/10,0)),"4-4"),"40-44",IF(EXACT(CONCATENATE(ROUNDDOWN($C17/10,0),"-",ROUND($C17/10,0)),"4-5"),"45-49",IF(EXACT(CONCATENATE(ROUNDDOWN($C17/10,0),"-",ROUND($C17/10,0)),"5-5"),"50-54",IF(EXACT(CONCATENATE(ROUNDDOWN($C17/10,0),"-",ROUND($C17/10,0)),"5-6"),"55-59",IF(EXACT(CONCATENATE(ROUNDDOWN($C17/10,0),"-",ROUND($C17/10,0)),"6-6"),"60-64",IF(EXACT(CONCATENATE(ROUNDDOWN($C17/10,0),"-",ROUND($C17/10,0)),"6-7"),"65-69",IF(EXACT(CONCATENATE(ROUNDDOWN($C17/10,0),"-",ROUND($C17/10,0)),"7-7"),"70-74",IF(EXACT(CONCATENATE(ROUNDDOWN($C17/10,0),"-",ROUND($C17/10,0)),"7-8"),"75-79",IF(EXACT(CONCATENATE(ROUNDDOWN($C17/10,0),"-",ROUND($C17/10,0)),"8-8"),"80-84",IF(EXACT(CONCATENATE(ROUNDDOWN($C17/10,0),"-",ROUND($C17/10,0)),"8-9"),"85-89","")))))))))))))))))))),$M17),保険料Data!$B:$B,0),2)))</f>
        <v/>
      </c>
      <c r="O17" s="23"/>
      <c r="P17" s="24" t="str">
        <f>IF(EXACT(LEFT($U17,10),"【Warning!】"),"",IF(OR(EXACT($F17,""),EXACT($O17,"")),"",INDEX(保険料Data!$B:$C,MATCH(IF(OR(EXACT($O17,"71"),EXACT($O17,"72"),EXACT($O17,"81"),EXACT($O17,"90"),EXACT($O17,"91"),EXACT($O17,"102")),CONCATENATE($O17,"_",IF(EXACT(TRIM($B17),""),"",IF(EXACT(CONCATENATE(ROUNDDOWN($C17/10,0),"-",ROUND($C17/10,0)),"0-0"),"0-4",IF(EXACT(CONCATENATE(ROUNDDOWN($C17/10,0),"-",ROUND($C17/10,0)),"0-1"),"5-9",IF(EXACT(CONCATENATE(ROUNDDOWN($C17/10,0),"-",ROUND($C17/10,0)),"1-1"),"10-14",IF(EXACT(CONCATENATE(ROUNDDOWN($C17/10,0),"-",ROUND($C17/10,0)),"1-2"),"15-19",IF(EXACT(CONCATENATE(ROUNDDOWN($C17/10,0),"-",ROUND($C17/10,0)),"2-2"),"20-24",IF(EXACT(CONCATENATE(ROUNDDOWN($C17/10,0),"-",ROUND($C17/10,0)),"2-3"),"25-29",IF(EXACT(CONCATENATE(ROUNDDOWN($C17/10,0),"-",ROUND($C17/10,0)),"3-3"),"30-34",IF(EXACT(CONCATENATE(ROUNDDOWN($C17/10,0),"-",ROUND($C17/10,0)),"3-4"),"35-39",IF(EXACT(CONCATENATE(ROUNDDOWN($C17/10,0),"-",ROUND($C17/10,0)),"4-4"),"40-44",IF(EXACT(CONCATENATE(ROUNDDOWN($C17/10,0),"-",ROUND($C17/10,0)),"4-5"),"45-49",IF(EXACT(CONCATENATE(ROUNDDOWN($C17/10,0),"-",ROUND($C17/10,0)),"5-5"),"50-54",IF(EXACT(CONCATENATE(ROUNDDOWN($C17/10,0),"-",ROUND($C17/10,0)),"5-6"),"55-59",IF(EXACT(CONCATENATE(ROUNDDOWN($C17/10,0),"-",ROUND($C17/10,0)),"6-6"),"60-64",IF(EXACT(CONCATENATE(ROUNDDOWN($C17/10,0),"-",ROUND($C17/10,0)),"6-7"),"65-69",IF(EXACT(CONCATENATE(ROUNDDOWN($C17/10,0),"-",ROUND($C17/10,0)),"7-7"),"70-74",IF(EXACT(CONCATENATE(ROUNDDOWN($C17/10,0),"-",ROUND($C17/10,0)),"7-8"),"75-79",IF(EXACT(CONCATENATE(ROUNDDOWN($C17/10,0),"-",ROUND($C17/10,0)),"8-8"),"80-84",IF(EXACT(CONCATENATE(ROUNDDOWN($C17/10,0),"-",ROUND($C17/10,0)),"8-9"),"85-89","")))))))))))))))))))),$O17),保険料Data!$B:$B,0),2)))</f>
        <v/>
      </c>
      <c r="Q17" s="23"/>
      <c r="R17" s="24" t="str">
        <f>IF(EXACT(LEFT($U17,10),"【Warning!】"),"",IF(OR(EXACT($F17,""),EXACT($Q17,"")),"",INDEX(保険料Data!$B:$C,MATCH(IF(OR(EXACT($Q17,"71"),EXACT($Q17,"72"),EXACT($Q17,"81"),EXACT($Q17,"90"),EXACT($Q17,"91"),EXACT($Q17,"102")),CONCATENATE($Q17,"_",IF(EXACT(TRIM($B17),""),"",IF(EXACT(CONCATENATE(ROUNDDOWN($C17/10,0),"-",ROUND($C17/10,0)),"0-0"),"0-4",IF(EXACT(CONCATENATE(ROUNDDOWN($C17/10,0),"-",ROUND($C17/10,0)),"0-1"),"5-9",IF(EXACT(CONCATENATE(ROUNDDOWN($C17/10,0),"-",ROUND($C17/10,0)),"1-1"),"10-14",IF(EXACT(CONCATENATE(ROUNDDOWN($C17/10,0),"-",ROUND($C17/10,0)),"1-2"),"15-19",IF(EXACT(CONCATENATE(ROUNDDOWN($C17/10,0),"-",ROUND($C17/10,0)),"2-2"),"20-24",IF(EXACT(CONCATENATE(ROUNDDOWN($C17/10,0),"-",ROUND($C17/10,0)),"2-3"),"25-29",IF(EXACT(CONCATENATE(ROUNDDOWN($C17/10,0),"-",ROUND($C17/10,0)),"3-3"),"30-34",IF(EXACT(CONCATENATE(ROUNDDOWN($C17/10,0),"-",ROUND($C17/10,0)),"3-4"),"35-39",IF(EXACT(CONCATENATE(ROUNDDOWN($C17/10,0),"-",ROUND($C17/10,0)),"4-4"),"40-44",IF(EXACT(CONCATENATE(ROUNDDOWN($C17/10,0),"-",ROUND($C17/10,0)),"4-5"),"45-49",IF(EXACT(CONCATENATE(ROUNDDOWN($C17/10,0),"-",ROUND($C17/10,0)),"5-5"),"50-54",IF(EXACT(CONCATENATE(ROUNDDOWN($C17/10,0),"-",ROUND($C17/10,0)),"5-6"),"55-59",IF(EXACT(CONCATENATE(ROUNDDOWN($C17/10,0),"-",ROUND($C17/10,0)),"6-6"),"60-64",IF(EXACT(CONCATENATE(ROUNDDOWN($C17/10,0),"-",ROUND($C17/10,0)),"6-7"),"65-69",IF(EXACT(CONCATENATE(ROUNDDOWN($C17/10,0),"-",ROUND($C17/10,0)),"7-7"),"70-74",IF(EXACT(CONCATENATE(ROUNDDOWN($C17/10,0),"-",ROUND($C17/10,0)),"7-8"),"75-79",IF(EXACT(CONCATENATE(ROUNDDOWN($C17/10,0),"-",ROUND($C17/10,0)),"8-8"),"80-84",IF(EXACT(CONCATENATE(ROUNDDOWN($C17/10,0),"-",ROUND($C17/10,0)),"8-9"),"85-89","")))))))))))))))))))),$Q17),保険料Data!$B:$B,0),2)))</f>
        <v/>
      </c>
      <c r="S17" s="24" t="str">
        <f t="shared" si="1"/>
        <v/>
      </c>
      <c r="U17" s="53" t="str" cm="1">
        <f t="array" ref="U17">_xlfn.IFNA(_xlfn.IFS(AND(EXACT(TRIM($B17),""),EXACT(TRIM($D17),""),EXACT(TRIM($E17),""),EXACT(TRIM($G17),""),EXACT(TRIM($I17),""),EXACT(TRIM($K17),""),EXACT(TRIM($M17),""),EXACT(TRIM($O17),""),EXACT(TRIM($Q17),"")),"",EXACT(TRIM($B17),""),"【Warning!】生年月日を入力してください",EXACT(TRIM($D17),""),"【Warning!】ご希望プランを選択してください",AND(EXACT(LEFTB($D17,1),"F"),EXACT(TRIM($G17),""),EXACT(TRIM($I17),""),EXACT(TRIM($K17),""),EXACT(TRIM($M17),""),EXACT(TRIM($O17),""),EXACT(TRIM($Q17),"")),IF(OR(EXACT(TRIM($E17),""),EXACT(TRIM($E17),1)),"","【Warning!】ファミリープランのご加入上限口数は1口です"),AND(EXACT($D17,"SC"),EXACT(TRIM($G17),""),EXACT(TRIM($I17),""),EXACT(TRIM($K17),""),EXACT(TRIM($M17),""),EXACT(TRIM($O17),""),EXACT(TRIM($Q17),"")),IF(AND(OR(EXACT(IF(OR(EXACT($C17,61),EXACT($C17,62),EXACT($C17,63),EXACT($C17,64)),7,ROUND($C17/10,0)),2),EXACT(IF(OR(EXACT($C17,61),EXACT($C17,62),EXACT($C17,63),EXACT($C17,64)),7,ROUND($C17/10,0)),3),EXACT(IF(OR(EXACT($C17,61),EXACT($C17,62),EXACT($C17,63),EXACT($C17,64)),7,ROUND($C17/10,0)),4),EXACT(IF(OR(EXACT($C17,61),EXACT($C17,62),EXACT($C17,63),EXACT($C17,64)),7,ROUND($C17/10,0)),5),EXACT(IF(OR(EXACT($C17,61),EXACT($C17,62),EXACT($C17,63),EXACT($C17,64)),7,ROUND($C17/10,0)),6)),NOT(OR(EXACT($E17,""),EXACT($E17,1),EXACT($E17,2)))),"【Warning!】疾病プランのご加入上限口数は2口です",IF(AND(NOT(OR(EXACT(IF(OR(EXACT($C17,61),EXACT($C17,62),EXACT($C17,63),EXACT($C17,64)),7,ROUND($C17/10,0)),2),EXACT(IF(OR(EXACT($C17,61),EXACT($C17,62),EXACT($C17,63),EXACT($C17,64)),7,ROUND($C17/10,0)),3),EXACT(IF(OR(EXACT($C17,61),EXACT($C17,62),EXACT($C17,63),EXACT($C17,64)),7,ROUND($C17/10,0)),4),EXACT(IF(OR(EXACT($C17,61),EXACT($C17,62),EXACT($C17,63),EXACT($C17,64)),7,ROUND($C17/10,0)),5),EXACT(IF(OR(EXACT($C17,61),EXACT($C17,62),EXACT($C17,63),EXACT($C17,64)),7,ROUND($C17/10,0)),6))),NOT(OR(EXACT($E17,""),EXACT($E17,1)))),"【Warning!】疾病プランのご加入上限口数は1口です","")),AND(OR(EXACT(TRIM($D17),"FB1"),EXACT(TRIM($D17),"FB2"),EXACT(TRIM($D17),"FB3"),EXACT(TRIM($D17),"FB4"),EXACT(TRIM($D17),"FS1"),EXACT(TRIM($D17),"FS2"),EXACT(TRIM($D17),"FS3"),EXACT(TRIM($D17),"FS4")),NOT(AND(EXACT(TRIM($G17),""),EXACT(TRIM($I17),""),EXACT(TRIM($K17),""),EXACT(TRIM($M17),""),EXACT(TRIM($O17),""),EXACT(TRIM($Q17),"")))),IF(OR(EXACT($D17,"SC"),EXACT($D17,"SA"),EXACT($D17,"SS")),"","【Warning!】オプションをセットできるのは自由設計プラン(SC,SA,SS)のみです"),OR(EXACT($D17,"SA"),EXACT($D17,"SS")),IF(OR(EXACT($G17,"61"),EXACT($G17,"62"),EXACT($G17,"71"),EXACT($G17,"72"),EXACT($G17,"81"),EXACT($G17,"90"),EXACT($G17,"91"),EXACT($G17,"102"),EXACT($G17,"111"),EXACT($I17,"61"),EXACT($I17,"62"),EXACT($I17,"71"),EXACT($I17,"72"),EXACT($I17,"81"),EXACT($I17,"90"),EXACT($I17,"91"),EXACT($I17,"102"),EXACT($I17,"111"),EXACT($K17,"61"),EXACT($K17,"62"),EXACT($K17,"71"),EXACT($K17,"72"),EXACT($K17,"81"),EXACT($K17,"90"),EXACT($K17,"91"),EXACT($K17,"102"),EXACT($K17,"111"),EXACT($M17,"61"),EXACT($M17,"62"),EXACT($M17,"71"),EXACT($M17,"72"),EXACT($M17,"81"),EXACT($M17,"90"),EXACT($M17,"91"),EXACT($M17,"102"),EXACT($M17,"111"),EXACT($O17,"61"),EXACT($O17,"62"),EXACT($O17,"71"),EXACT($O17,"72"),EXACT($O17,"81"),EXACT($O17,"90"),EXACT($O17,"91"),EXACT($O17,"102"),EXACT($O17,"111"),EXACT($Q17,"61"),EXACT($Q17,"62"),EXACT($Q17,"71"),EXACT($Q17,"72"),EXACT($Q17,"81"),EXACT($Q17,"90"),EXACT($Q17,"91"),EXACT($Q17,"102"),EXACT($Q17,"111")),"【Warning!】SCにのみセット可(SA・SSにはセット不可)であるオプションが選択されています",""),AND(OR(EXACT($G17,71),EXACT($G17,72),EXACT($I17,71),EXACT($I17,72),EXACT($K17,71),EXACT($K17,72),EXACT($M17,71),EXACT($M17,72),EXACT($O17,71),EXACT($O17,72),EXACT($Q17,71),EXACT($Q17,72)),OR(EXACT($G17,90),EXACT($G17,91),EXACT($I17,90),EXACT($I17,91),EXACT($K17,90),EXACT($K17,91),EXACT($M17,90),EXACT($M17,91),EXACT($O17,90),EXACT($O17,91),EXACT($Q17,90),EXACT($Q17,91))),"【Warning!】がん診断保険金(71,72)と八大疾病一時金(90,91)は同時セット不可です"),"")</f>
        <v/>
      </c>
    </row>
    <row r="18" spans="1:21" s="6" customFormat="1" ht="26.25" customHeight="1">
      <c r="A18" s="14">
        <v>14</v>
      </c>
      <c r="B18" s="21"/>
      <c r="C18" s="22" t="str">
        <f t="shared" si="0"/>
        <v/>
      </c>
      <c r="D18" s="23"/>
      <c r="E18" s="23"/>
      <c r="F18" s="24" t="str">
        <f>IF(EXACT(LEFT($U18,10),"【Warning!】"),"",IF(OR(EXACT(TRIM($B18),""),EXACT(TRIM($D18),""),EXACT(TRIM($E18),"")),"",$E18*INDEX(保険料Data!$B:$C,MATCH(IF(EXACT($D18,"SC"),CONCATENATE($D18,"_",IF(EXACT(TRIM($B18),""),"",IF(EXACT(CONCATENATE(ROUNDDOWN($C18/10,0),"-",ROUND($C18/10,0)),"0-0"),"0-4",IF(EXACT(CONCATENATE(ROUNDDOWN($C18/10,0),"-",ROUND($C18/10,0)),"0-1"),"5-9",IF(EXACT(CONCATENATE(ROUNDDOWN($C18/10,0),"-",ROUND($C18/10,0)),"1-1"),"10-14",IF(EXACT(CONCATENATE(ROUNDDOWN($C18/10,0),"-",ROUND($C18/10,0)),"1-2"),"15-19",IF(EXACT(CONCATENATE(ROUNDDOWN($C18/10,0),"-",ROUND($C18/10,0)),"2-2"),"20-24",IF(EXACT(CONCATENATE(ROUNDDOWN($C18/10,0),"-",ROUND($C18/10,0)),"2-3"),"25-29",IF(EXACT(CONCATENATE(ROUNDDOWN($C18/10,0),"-",ROUND($C18/10,0)),"3-3"),"30-34",IF(EXACT(CONCATENATE(ROUNDDOWN($C18/10,0),"-",ROUND($C18/10,0)),"3-4"),"35-39",IF(EXACT(CONCATENATE(ROUNDDOWN($C18/10,0),"-",ROUND($C18/10,0)),"4-4"),"40-44",IF(EXACT(CONCATENATE(ROUNDDOWN($C18/10,0),"-",ROUND($C18/10,0)),"4-5"),"45-49",IF(EXACT(CONCATENATE(ROUNDDOWN($C18/10,0),"-",ROUND($C18/10,0)),"5-5"),"50-54",IF(EXACT(CONCATENATE(ROUNDDOWN($C18/10,0),"-",ROUND($C18/10,0)),"5-6"),"55-59",IF(EXACT(CONCATENATE(ROUNDDOWN($C18/10,0),"-",ROUND($C18/10,0)),"6-6"),"60-64",IF(EXACT(CONCATENATE(ROUNDDOWN($C18/10,0),"-",ROUND($C18/10,0)),"6-7"),"65-69",IF(EXACT(CONCATENATE(ROUNDDOWN($C18/10,0),"-",ROUND($C18/10,0)),"7-7"),"70-74",IF(EXACT(CONCATENATE(ROUNDDOWN($C18/10,0),"-",ROUND($C18/10,0)),"7-8"),"75-79",IF(EXACT(CONCATENATE(ROUNDDOWN($C18/10,0),"-",ROUND($C18/10,0)),"8-8"),"80-84",IF(EXACT(CONCATENATE(ROUNDDOWN($C18/10,0),"-",ROUND($C18/10,0)),"8-9"),"85-89","")))))))))))))))))))),$D18),保険料Data!$B:$B,0),2)))</f>
        <v/>
      </c>
      <c r="G18" s="23"/>
      <c r="H18" s="24" t="str">
        <f>IF(EXACT(LEFT($U18,10),"【Warning!】"),"",IF(OR(EXACT($F18,""),EXACT($G18,"")),"",INDEX(保険料Data!$B:$C,MATCH(IF(OR(EXACT($G18,"71"),EXACT($G18,"72"),EXACT($G18,"81"),EXACT($G18,"90"),EXACT($G18,"91"),EXACT($G18,"102")),CONCATENATE($G18,"_",IF(EXACT(TRIM($B18),""),"",IF(EXACT(CONCATENATE(ROUNDDOWN($C18/10,0),"-",ROUND($C18/10,0)),"0-0"),"0-4",IF(EXACT(CONCATENATE(ROUNDDOWN($C18/10,0),"-",ROUND($C18/10,0)),"0-1"),"5-9",IF(EXACT(CONCATENATE(ROUNDDOWN($C18/10,0),"-",ROUND($C18/10,0)),"1-1"),"10-14",IF(EXACT(CONCATENATE(ROUNDDOWN($C18/10,0),"-",ROUND($C18/10,0)),"1-2"),"15-19",IF(EXACT(CONCATENATE(ROUNDDOWN($C18/10,0),"-",ROUND($C18/10,0)),"2-2"),"20-24",IF(EXACT(CONCATENATE(ROUNDDOWN($C18/10,0),"-",ROUND($C18/10,0)),"2-3"),"25-29",IF(EXACT(CONCATENATE(ROUNDDOWN($C18/10,0),"-",ROUND($C18/10,0)),"3-3"),"30-34",IF(EXACT(CONCATENATE(ROUNDDOWN($C18/10,0),"-",ROUND($C18/10,0)),"3-4"),"35-39",IF(EXACT(CONCATENATE(ROUNDDOWN($C18/10,0),"-",ROUND($C18/10,0)),"4-4"),"40-44",IF(EXACT(CONCATENATE(ROUNDDOWN($C18/10,0),"-",ROUND($C18/10,0)),"4-5"),"45-49",IF(EXACT(CONCATENATE(ROUNDDOWN($C18/10,0),"-",ROUND($C18/10,0)),"5-5"),"50-54",IF(EXACT(CONCATENATE(ROUNDDOWN($C18/10,0),"-",ROUND($C18/10,0)),"5-6"),"55-59",IF(EXACT(CONCATENATE(ROUNDDOWN($C18/10,0),"-",ROUND($C18/10,0)),"6-6"),"60-64",IF(EXACT(CONCATENATE(ROUNDDOWN($C18/10,0),"-",ROUND($C18/10,0)),"6-7"),"65-69",IF(EXACT(CONCATENATE(ROUNDDOWN($C18/10,0),"-",ROUND($C18/10,0)),"7-7"),"70-74",IF(EXACT(CONCATENATE(ROUNDDOWN($C18/10,0),"-",ROUND($C18/10,0)),"7-8"),"75-79",IF(EXACT(CONCATENATE(ROUNDDOWN($C18/10,0),"-",ROUND($C18/10,0)),"8-8"),"80-84",IF(EXACT(CONCATENATE(ROUNDDOWN($C18/10,0),"-",ROUND($C18/10,0)),"8-9"),"85-89","")))))))))))))))))))),$G18),保険料Data!$B:$B,0),2)))</f>
        <v/>
      </c>
      <c r="I18" s="23"/>
      <c r="J18" s="24" t="str">
        <f>IF(EXACT(LEFT($U18,10),"【Warning!】"),"",IF(OR(EXACT($F18,""),EXACT($I18,"")),"",INDEX(保険料Data!$B:$C,MATCH(IF(OR(EXACT($I18,"71"),EXACT($I18,"72"),EXACT($I18,"81"),EXACT($I18,"90"),EXACT($I18,"91"),EXACT($I18,"102")),CONCATENATE($I18,"_",IF(EXACT(TRIM($B18),""),"",IF(EXACT(CONCATENATE(ROUNDDOWN($C18/10,0),"-",ROUND($C18/10,0)),"0-0"),"0-4",IF(EXACT(CONCATENATE(ROUNDDOWN($C18/10,0),"-",ROUND($C18/10,0)),"0-1"),"5-9",IF(EXACT(CONCATENATE(ROUNDDOWN($C18/10,0),"-",ROUND($C18/10,0)),"1-1"),"10-14",IF(EXACT(CONCATENATE(ROUNDDOWN($C18/10,0),"-",ROUND($C18/10,0)),"1-2"),"15-19",IF(EXACT(CONCATENATE(ROUNDDOWN($C18/10,0),"-",ROUND($C18/10,0)),"2-2"),"20-24",IF(EXACT(CONCATENATE(ROUNDDOWN($C18/10,0),"-",ROUND($C18/10,0)),"2-3"),"25-29",IF(EXACT(CONCATENATE(ROUNDDOWN($C18/10,0),"-",ROUND($C18/10,0)),"3-3"),"30-34",IF(EXACT(CONCATENATE(ROUNDDOWN($C18/10,0),"-",ROUND($C18/10,0)),"3-4"),"35-39",IF(EXACT(CONCATENATE(ROUNDDOWN($C18/10,0),"-",ROUND($C18/10,0)),"4-4"),"40-44",IF(EXACT(CONCATENATE(ROUNDDOWN($C18/10,0),"-",ROUND($C18/10,0)),"4-5"),"45-49",IF(EXACT(CONCATENATE(ROUNDDOWN($C18/10,0),"-",ROUND($C18/10,0)),"5-5"),"50-54",IF(EXACT(CONCATENATE(ROUNDDOWN($C18/10,0),"-",ROUND($C18/10,0)),"5-6"),"55-59",IF(EXACT(CONCATENATE(ROUNDDOWN($C18/10,0),"-",ROUND($C18/10,0)),"6-6"),"60-64",IF(EXACT(CONCATENATE(ROUNDDOWN($C18/10,0),"-",ROUND($C18/10,0)),"6-7"),"65-69",IF(EXACT(CONCATENATE(ROUNDDOWN($C18/10,0),"-",ROUND($C18/10,0)),"7-7"),"70-74",IF(EXACT(CONCATENATE(ROUNDDOWN($C18/10,0),"-",ROUND($C18/10,0)),"7-8"),"75-79",IF(EXACT(CONCATENATE(ROUNDDOWN($C18/10,0),"-",ROUND($C18/10,0)),"8-8"),"80-84",IF(EXACT(CONCATENATE(ROUNDDOWN($C18/10,0),"-",ROUND($C18/10,0)),"8-9"),"85-89","")))))))))))))))))))),$I18),保険料Data!$B:$B,0),2)))</f>
        <v/>
      </c>
      <c r="K18" s="23"/>
      <c r="L18" s="24" t="str">
        <f>IF(EXACT(LEFT($U18,10),"【Warning!】"),"",IF(OR(EXACT($F18,""),EXACT($K18,"")),"",INDEX(保険料Data!$B:$C,MATCH(IF(OR(EXACT($K18,"71"),EXACT($K18,"72"),EXACT($K18,"81"),EXACT($K18,"90"),EXACT($K18,"91"),EXACT($K18,"102")),CONCATENATE($K18,"_",IF(EXACT(TRIM($B18),""),"",IF(EXACT(CONCATENATE(ROUNDDOWN($C18/10,0),"-",ROUND($C18/10,0)),"0-0"),"0-4",IF(EXACT(CONCATENATE(ROUNDDOWN($C18/10,0),"-",ROUND($C18/10,0)),"0-1"),"5-9",IF(EXACT(CONCATENATE(ROUNDDOWN($C18/10,0),"-",ROUND($C18/10,0)),"1-1"),"10-14",IF(EXACT(CONCATENATE(ROUNDDOWN($C18/10,0),"-",ROUND($C18/10,0)),"1-2"),"15-19",IF(EXACT(CONCATENATE(ROUNDDOWN($C18/10,0),"-",ROUND($C18/10,0)),"2-2"),"20-24",IF(EXACT(CONCATENATE(ROUNDDOWN($C18/10,0),"-",ROUND($C18/10,0)),"2-3"),"25-29",IF(EXACT(CONCATENATE(ROUNDDOWN($C18/10,0),"-",ROUND($C18/10,0)),"3-3"),"30-34",IF(EXACT(CONCATENATE(ROUNDDOWN($C18/10,0),"-",ROUND($C18/10,0)),"3-4"),"35-39",IF(EXACT(CONCATENATE(ROUNDDOWN($C18/10,0),"-",ROUND($C18/10,0)),"4-4"),"40-44",IF(EXACT(CONCATENATE(ROUNDDOWN($C18/10,0),"-",ROUND($C18/10,0)),"4-5"),"45-49",IF(EXACT(CONCATENATE(ROUNDDOWN($C18/10,0),"-",ROUND($C18/10,0)),"5-5"),"50-54",IF(EXACT(CONCATENATE(ROUNDDOWN($C18/10,0),"-",ROUND($C18/10,0)),"5-6"),"55-59",IF(EXACT(CONCATENATE(ROUNDDOWN($C18/10,0),"-",ROUND($C18/10,0)),"6-6"),"60-64",IF(EXACT(CONCATENATE(ROUNDDOWN($C18/10,0),"-",ROUND($C18/10,0)),"6-7"),"65-69",IF(EXACT(CONCATENATE(ROUNDDOWN($C18/10,0),"-",ROUND($C18/10,0)),"7-7"),"70-74",IF(EXACT(CONCATENATE(ROUNDDOWN($C18/10,0),"-",ROUND($C18/10,0)),"7-8"),"75-79",IF(EXACT(CONCATENATE(ROUNDDOWN($C18/10,0),"-",ROUND($C18/10,0)),"8-8"),"80-84",IF(EXACT(CONCATENATE(ROUNDDOWN($C18/10,0),"-",ROUND($C18/10,0)),"8-9"),"85-89","")))))))))))))))))))),$K18),保険料Data!$B:$B,0),2)))</f>
        <v/>
      </c>
      <c r="M18" s="23"/>
      <c r="N18" s="24" t="str">
        <f>IF(EXACT(LEFT($U18,10),"【Warning!】"),"",IF(OR(EXACT($F18,""),EXACT($M18,"")),"",INDEX(保険料Data!$B:$C,MATCH(IF(OR(EXACT($M18,"71"),EXACT($M18,"72"),EXACT($M18,"81"),EXACT($M18,"90"),EXACT($M18,"91"),EXACT($M18,"102")),CONCATENATE($M18,"_",IF(EXACT(TRIM($B18),""),"",IF(EXACT(CONCATENATE(ROUNDDOWN($C18/10,0),"-",ROUND($C18/10,0)),"0-0"),"0-4",IF(EXACT(CONCATENATE(ROUNDDOWN($C18/10,0),"-",ROUND($C18/10,0)),"0-1"),"5-9",IF(EXACT(CONCATENATE(ROUNDDOWN($C18/10,0),"-",ROUND($C18/10,0)),"1-1"),"10-14",IF(EXACT(CONCATENATE(ROUNDDOWN($C18/10,0),"-",ROUND($C18/10,0)),"1-2"),"15-19",IF(EXACT(CONCATENATE(ROUNDDOWN($C18/10,0),"-",ROUND($C18/10,0)),"2-2"),"20-24",IF(EXACT(CONCATENATE(ROUNDDOWN($C18/10,0),"-",ROUND($C18/10,0)),"2-3"),"25-29",IF(EXACT(CONCATENATE(ROUNDDOWN($C18/10,0),"-",ROUND($C18/10,0)),"3-3"),"30-34",IF(EXACT(CONCATENATE(ROUNDDOWN($C18/10,0),"-",ROUND($C18/10,0)),"3-4"),"35-39",IF(EXACT(CONCATENATE(ROUNDDOWN($C18/10,0),"-",ROUND($C18/10,0)),"4-4"),"40-44",IF(EXACT(CONCATENATE(ROUNDDOWN($C18/10,0),"-",ROUND($C18/10,0)),"4-5"),"45-49",IF(EXACT(CONCATENATE(ROUNDDOWN($C18/10,0),"-",ROUND($C18/10,0)),"5-5"),"50-54",IF(EXACT(CONCATENATE(ROUNDDOWN($C18/10,0),"-",ROUND($C18/10,0)),"5-6"),"55-59",IF(EXACT(CONCATENATE(ROUNDDOWN($C18/10,0),"-",ROUND($C18/10,0)),"6-6"),"60-64",IF(EXACT(CONCATENATE(ROUNDDOWN($C18/10,0),"-",ROUND($C18/10,0)),"6-7"),"65-69",IF(EXACT(CONCATENATE(ROUNDDOWN($C18/10,0),"-",ROUND($C18/10,0)),"7-7"),"70-74",IF(EXACT(CONCATENATE(ROUNDDOWN($C18/10,0),"-",ROUND($C18/10,0)),"7-8"),"75-79",IF(EXACT(CONCATENATE(ROUNDDOWN($C18/10,0),"-",ROUND($C18/10,0)),"8-8"),"80-84",IF(EXACT(CONCATENATE(ROUNDDOWN($C18/10,0),"-",ROUND($C18/10,0)),"8-9"),"85-89","")))))))))))))))))))),$M18),保険料Data!$B:$B,0),2)))</f>
        <v/>
      </c>
      <c r="O18" s="23"/>
      <c r="P18" s="24" t="str">
        <f>IF(EXACT(LEFT($U18,10),"【Warning!】"),"",IF(OR(EXACT($F18,""),EXACT($O18,"")),"",INDEX(保険料Data!$B:$C,MATCH(IF(OR(EXACT($O18,"71"),EXACT($O18,"72"),EXACT($O18,"81"),EXACT($O18,"90"),EXACT($O18,"91"),EXACT($O18,"102")),CONCATENATE($O18,"_",IF(EXACT(TRIM($B18),""),"",IF(EXACT(CONCATENATE(ROUNDDOWN($C18/10,0),"-",ROUND($C18/10,0)),"0-0"),"0-4",IF(EXACT(CONCATENATE(ROUNDDOWN($C18/10,0),"-",ROUND($C18/10,0)),"0-1"),"5-9",IF(EXACT(CONCATENATE(ROUNDDOWN($C18/10,0),"-",ROUND($C18/10,0)),"1-1"),"10-14",IF(EXACT(CONCATENATE(ROUNDDOWN($C18/10,0),"-",ROUND($C18/10,0)),"1-2"),"15-19",IF(EXACT(CONCATENATE(ROUNDDOWN($C18/10,0),"-",ROUND($C18/10,0)),"2-2"),"20-24",IF(EXACT(CONCATENATE(ROUNDDOWN($C18/10,0),"-",ROUND($C18/10,0)),"2-3"),"25-29",IF(EXACT(CONCATENATE(ROUNDDOWN($C18/10,0),"-",ROUND($C18/10,0)),"3-3"),"30-34",IF(EXACT(CONCATENATE(ROUNDDOWN($C18/10,0),"-",ROUND($C18/10,0)),"3-4"),"35-39",IF(EXACT(CONCATENATE(ROUNDDOWN($C18/10,0),"-",ROUND($C18/10,0)),"4-4"),"40-44",IF(EXACT(CONCATENATE(ROUNDDOWN($C18/10,0),"-",ROUND($C18/10,0)),"4-5"),"45-49",IF(EXACT(CONCATENATE(ROUNDDOWN($C18/10,0),"-",ROUND($C18/10,0)),"5-5"),"50-54",IF(EXACT(CONCATENATE(ROUNDDOWN($C18/10,0),"-",ROUND($C18/10,0)),"5-6"),"55-59",IF(EXACT(CONCATENATE(ROUNDDOWN($C18/10,0),"-",ROUND($C18/10,0)),"6-6"),"60-64",IF(EXACT(CONCATENATE(ROUNDDOWN($C18/10,0),"-",ROUND($C18/10,0)),"6-7"),"65-69",IF(EXACT(CONCATENATE(ROUNDDOWN($C18/10,0),"-",ROUND($C18/10,0)),"7-7"),"70-74",IF(EXACT(CONCATENATE(ROUNDDOWN($C18/10,0),"-",ROUND($C18/10,0)),"7-8"),"75-79",IF(EXACT(CONCATENATE(ROUNDDOWN($C18/10,0),"-",ROUND($C18/10,0)),"8-8"),"80-84",IF(EXACT(CONCATENATE(ROUNDDOWN($C18/10,0),"-",ROUND($C18/10,0)),"8-9"),"85-89","")))))))))))))))))))),$O18),保険料Data!$B:$B,0),2)))</f>
        <v/>
      </c>
      <c r="Q18" s="23"/>
      <c r="R18" s="24" t="str">
        <f>IF(EXACT(LEFT($U18,10),"【Warning!】"),"",IF(OR(EXACT($F18,""),EXACT($Q18,"")),"",INDEX(保険料Data!$B:$C,MATCH(IF(OR(EXACT($Q18,"71"),EXACT($Q18,"72"),EXACT($Q18,"81"),EXACT($Q18,"90"),EXACT($Q18,"91"),EXACT($Q18,"102")),CONCATENATE($Q18,"_",IF(EXACT(TRIM($B18),""),"",IF(EXACT(CONCATENATE(ROUNDDOWN($C18/10,0),"-",ROUND($C18/10,0)),"0-0"),"0-4",IF(EXACT(CONCATENATE(ROUNDDOWN($C18/10,0),"-",ROUND($C18/10,0)),"0-1"),"5-9",IF(EXACT(CONCATENATE(ROUNDDOWN($C18/10,0),"-",ROUND($C18/10,0)),"1-1"),"10-14",IF(EXACT(CONCATENATE(ROUNDDOWN($C18/10,0),"-",ROUND($C18/10,0)),"1-2"),"15-19",IF(EXACT(CONCATENATE(ROUNDDOWN($C18/10,0),"-",ROUND($C18/10,0)),"2-2"),"20-24",IF(EXACT(CONCATENATE(ROUNDDOWN($C18/10,0),"-",ROUND($C18/10,0)),"2-3"),"25-29",IF(EXACT(CONCATENATE(ROUNDDOWN($C18/10,0),"-",ROUND($C18/10,0)),"3-3"),"30-34",IF(EXACT(CONCATENATE(ROUNDDOWN($C18/10,0),"-",ROUND($C18/10,0)),"3-4"),"35-39",IF(EXACT(CONCATENATE(ROUNDDOWN($C18/10,0),"-",ROUND($C18/10,0)),"4-4"),"40-44",IF(EXACT(CONCATENATE(ROUNDDOWN($C18/10,0),"-",ROUND($C18/10,0)),"4-5"),"45-49",IF(EXACT(CONCATENATE(ROUNDDOWN($C18/10,0),"-",ROUND($C18/10,0)),"5-5"),"50-54",IF(EXACT(CONCATENATE(ROUNDDOWN($C18/10,0),"-",ROUND($C18/10,0)),"5-6"),"55-59",IF(EXACT(CONCATENATE(ROUNDDOWN($C18/10,0),"-",ROUND($C18/10,0)),"6-6"),"60-64",IF(EXACT(CONCATENATE(ROUNDDOWN($C18/10,0),"-",ROUND($C18/10,0)),"6-7"),"65-69",IF(EXACT(CONCATENATE(ROUNDDOWN($C18/10,0),"-",ROUND($C18/10,0)),"7-7"),"70-74",IF(EXACT(CONCATENATE(ROUNDDOWN($C18/10,0),"-",ROUND($C18/10,0)),"7-8"),"75-79",IF(EXACT(CONCATENATE(ROUNDDOWN($C18/10,0),"-",ROUND($C18/10,0)),"8-8"),"80-84",IF(EXACT(CONCATENATE(ROUNDDOWN($C18/10,0),"-",ROUND($C18/10,0)),"8-9"),"85-89","")))))))))))))))))))),$Q18),保険料Data!$B:$B,0),2)))</f>
        <v/>
      </c>
      <c r="S18" s="24" t="str">
        <f t="shared" si="1"/>
        <v/>
      </c>
      <c r="U18" s="53" t="str" cm="1">
        <f t="array" ref="U18">_xlfn.IFNA(_xlfn.IFS(AND(EXACT(TRIM($B18),""),EXACT(TRIM($D18),""),EXACT(TRIM($E18),""),EXACT(TRIM($G18),""),EXACT(TRIM($I18),""),EXACT(TRIM($K18),""),EXACT(TRIM($M18),""),EXACT(TRIM($O18),""),EXACT(TRIM($Q18),"")),"",EXACT(TRIM($B18),""),"【Warning!】生年月日を入力してください",EXACT(TRIM($D18),""),"【Warning!】ご希望プランを選択してください",AND(EXACT(LEFTB($D18,1),"F"),EXACT(TRIM($G18),""),EXACT(TRIM($I18),""),EXACT(TRIM($K18),""),EXACT(TRIM($M18),""),EXACT(TRIM($O18),""),EXACT(TRIM($Q18),"")),IF(OR(EXACT(TRIM($E18),""),EXACT(TRIM($E18),1)),"","【Warning!】ファミリープランのご加入上限口数は1口です"),AND(EXACT($D18,"SC"),EXACT(TRIM($G18),""),EXACT(TRIM($I18),""),EXACT(TRIM($K18),""),EXACT(TRIM($M18),""),EXACT(TRIM($O18),""),EXACT(TRIM($Q18),"")),IF(AND(OR(EXACT(IF(OR(EXACT($C18,61),EXACT($C18,62),EXACT($C18,63),EXACT($C18,64)),7,ROUND($C18/10,0)),2),EXACT(IF(OR(EXACT($C18,61),EXACT($C18,62),EXACT($C18,63),EXACT($C18,64)),7,ROUND($C18/10,0)),3),EXACT(IF(OR(EXACT($C18,61),EXACT($C18,62),EXACT($C18,63),EXACT($C18,64)),7,ROUND($C18/10,0)),4),EXACT(IF(OR(EXACT($C18,61),EXACT($C18,62),EXACT($C18,63),EXACT($C18,64)),7,ROUND($C18/10,0)),5),EXACT(IF(OR(EXACT($C18,61),EXACT($C18,62),EXACT($C18,63),EXACT($C18,64)),7,ROUND($C18/10,0)),6)),NOT(OR(EXACT($E18,""),EXACT($E18,1),EXACT($E18,2)))),"【Warning!】疾病プランのご加入上限口数は2口です",IF(AND(NOT(OR(EXACT(IF(OR(EXACT($C18,61),EXACT($C18,62),EXACT($C18,63),EXACT($C18,64)),7,ROUND($C18/10,0)),2),EXACT(IF(OR(EXACT($C18,61),EXACT($C18,62),EXACT($C18,63),EXACT($C18,64)),7,ROUND($C18/10,0)),3),EXACT(IF(OR(EXACT($C18,61),EXACT($C18,62),EXACT($C18,63),EXACT($C18,64)),7,ROUND($C18/10,0)),4),EXACT(IF(OR(EXACT($C18,61),EXACT($C18,62),EXACT($C18,63),EXACT($C18,64)),7,ROUND($C18/10,0)),5),EXACT(IF(OR(EXACT($C18,61),EXACT($C18,62),EXACT($C18,63),EXACT($C18,64)),7,ROUND($C18/10,0)),6))),NOT(OR(EXACT($E18,""),EXACT($E18,1)))),"【Warning!】疾病プランのご加入上限口数は1口です","")),AND(OR(EXACT(TRIM($D18),"FB1"),EXACT(TRIM($D18),"FB2"),EXACT(TRIM($D18),"FB3"),EXACT(TRIM($D18),"FB4"),EXACT(TRIM($D18),"FS1"),EXACT(TRIM($D18),"FS2"),EXACT(TRIM($D18),"FS3"),EXACT(TRIM($D18),"FS4")),NOT(AND(EXACT(TRIM($G18),""),EXACT(TRIM($I18),""),EXACT(TRIM($K18),""),EXACT(TRIM($M18),""),EXACT(TRIM($O18),""),EXACT(TRIM($Q18),"")))),IF(OR(EXACT($D18,"SC"),EXACT($D18,"SA"),EXACT($D18,"SS")),"","【Warning!】オプションをセットできるのは自由設計プラン(SC,SA,SS)のみです"),OR(EXACT($D18,"SA"),EXACT($D18,"SS")),IF(OR(EXACT($G18,"61"),EXACT($G18,"62"),EXACT($G18,"71"),EXACT($G18,"72"),EXACT($G18,"81"),EXACT($G18,"90"),EXACT($G18,"91"),EXACT($G18,"102"),EXACT($G18,"111"),EXACT($I18,"61"),EXACT($I18,"62"),EXACT($I18,"71"),EXACT($I18,"72"),EXACT($I18,"81"),EXACT($I18,"90"),EXACT($I18,"91"),EXACT($I18,"102"),EXACT($I18,"111"),EXACT($K18,"61"),EXACT($K18,"62"),EXACT($K18,"71"),EXACT($K18,"72"),EXACT($K18,"81"),EXACT($K18,"90"),EXACT($K18,"91"),EXACT($K18,"102"),EXACT($K18,"111"),EXACT($M18,"61"),EXACT($M18,"62"),EXACT($M18,"71"),EXACT($M18,"72"),EXACT($M18,"81"),EXACT($M18,"90"),EXACT($M18,"91"),EXACT($M18,"102"),EXACT($M18,"111"),EXACT($O18,"61"),EXACT($O18,"62"),EXACT($O18,"71"),EXACT($O18,"72"),EXACT($O18,"81"),EXACT($O18,"90"),EXACT($O18,"91"),EXACT($O18,"102"),EXACT($O18,"111"),EXACT($Q18,"61"),EXACT($Q18,"62"),EXACT($Q18,"71"),EXACT($Q18,"72"),EXACT($Q18,"81"),EXACT($Q18,"90"),EXACT($Q18,"91"),EXACT($Q18,"102"),EXACT($Q18,"111")),"【Warning!】SCにのみセット可(SA・SSにはセット不可)であるオプションが選択されています",""),AND(OR(EXACT($G18,71),EXACT($G18,72),EXACT($I18,71),EXACT($I18,72),EXACT($K18,71),EXACT($K18,72),EXACT($M18,71),EXACT($M18,72),EXACT($O18,71),EXACT($O18,72),EXACT($Q18,71),EXACT($Q18,72)),OR(EXACT($G18,90),EXACT($G18,91),EXACT($I18,90),EXACT($I18,91),EXACT($K18,90),EXACT($K18,91),EXACT($M18,90),EXACT($M18,91),EXACT($O18,90),EXACT($O18,91),EXACT($Q18,90),EXACT($Q18,91))),"【Warning!】がん診断保険金(71,72)と八大疾病一時金(90,91)は同時セット不可です"),"")</f>
        <v/>
      </c>
    </row>
    <row r="19" spans="1:21" s="6" customFormat="1" ht="27" customHeight="1" thickBot="1">
      <c r="A19" s="14">
        <v>15</v>
      </c>
      <c r="B19" s="21"/>
      <c r="C19" s="22" t="str">
        <f t="shared" si="0"/>
        <v/>
      </c>
      <c r="D19" s="23"/>
      <c r="E19" s="23"/>
      <c r="F19" s="24" t="str">
        <f>IF(EXACT(LEFT($U19,10),"【Warning!】"),"",IF(OR(EXACT(TRIM($B19),""),EXACT(TRIM($D19),""),EXACT(TRIM($E19),"")),"",$E19*INDEX(保険料Data!$B:$C,MATCH(IF(EXACT($D19,"SC"),CONCATENATE($D19,"_",IF(EXACT(TRIM($B19),""),"",IF(EXACT(CONCATENATE(ROUNDDOWN($C19/10,0),"-",ROUND($C19/10,0)),"0-0"),"0-4",IF(EXACT(CONCATENATE(ROUNDDOWN($C19/10,0),"-",ROUND($C19/10,0)),"0-1"),"5-9",IF(EXACT(CONCATENATE(ROUNDDOWN($C19/10,0),"-",ROUND($C19/10,0)),"1-1"),"10-14",IF(EXACT(CONCATENATE(ROUNDDOWN($C19/10,0),"-",ROUND($C19/10,0)),"1-2"),"15-19",IF(EXACT(CONCATENATE(ROUNDDOWN($C19/10,0),"-",ROUND($C19/10,0)),"2-2"),"20-24",IF(EXACT(CONCATENATE(ROUNDDOWN($C19/10,0),"-",ROUND($C19/10,0)),"2-3"),"25-29",IF(EXACT(CONCATENATE(ROUNDDOWN($C19/10,0),"-",ROUND($C19/10,0)),"3-3"),"30-34",IF(EXACT(CONCATENATE(ROUNDDOWN($C19/10,0),"-",ROUND($C19/10,0)),"3-4"),"35-39",IF(EXACT(CONCATENATE(ROUNDDOWN($C19/10,0),"-",ROUND($C19/10,0)),"4-4"),"40-44",IF(EXACT(CONCATENATE(ROUNDDOWN($C19/10,0),"-",ROUND($C19/10,0)),"4-5"),"45-49",IF(EXACT(CONCATENATE(ROUNDDOWN($C19/10,0),"-",ROUND($C19/10,0)),"5-5"),"50-54",IF(EXACT(CONCATENATE(ROUNDDOWN($C19/10,0),"-",ROUND($C19/10,0)),"5-6"),"55-59",IF(EXACT(CONCATENATE(ROUNDDOWN($C19/10,0),"-",ROUND($C19/10,0)),"6-6"),"60-64",IF(EXACT(CONCATENATE(ROUNDDOWN($C19/10,0),"-",ROUND($C19/10,0)),"6-7"),"65-69",IF(EXACT(CONCATENATE(ROUNDDOWN($C19/10,0),"-",ROUND($C19/10,0)),"7-7"),"70-74",IF(EXACT(CONCATENATE(ROUNDDOWN($C19/10,0),"-",ROUND($C19/10,0)),"7-8"),"75-79",IF(EXACT(CONCATENATE(ROUNDDOWN($C19/10,0),"-",ROUND($C19/10,0)),"8-8"),"80-84",IF(EXACT(CONCATENATE(ROUNDDOWN($C19/10,0),"-",ROUND($C19/10,0)),"8-9"),"85-89","")))))))))))))))))))),$D19),保険料Data!$B:$B,0),2)))</f>
        <v/>
      </c>
      <c r="G19" s="23"/>
      <c r="H19" s="24" t="str">
        <f>IF(EXACT(LEFT($U19,10),"【Warning!】"),"",IF(OR(EXACT($F19,""),EXACT($G19,"")),"",INDEX(保険料Data!$B:$C,MATCH(IF(OR(EXACT($G19,"71"),EXACT($G19,"72"),EXACT($G19,"81"),EXACT($G19,"90"),EXACT($G19,"91"),EXACT($G19,"102")),CONCATENATE($G19,"_",IF(EXACT(TRIM($B19),""),"",IF(EXACT(CONCATENATE(ROUNDDOWN($C19/10,0),"-",ROUND($C19/10,0)),"0-0"),"0-4",IF(EXACT(CONCATENATE(ROUNDDOWN($C19/10,0),"-",ROUND($C19/10,0)),"0-1"),"5-9",IF(EXACT(CONCATENATE(ROUNDDOWN($C19/10,0),"-",ROUND($C19/10,0)),"1-1"),"10-14",IF(EXACT(CONCATENATE(ROUNDDOWN($C19/10,0),"-",ROUND($C19/10,0)),"1-2"),"15-19",IF(EXACT(CONCATENATE(ROUNDDOWN($C19/10,0),"-",ROUND($C19/10,0)),"2-2"),"20-24",IF(EXACT(CONCATENATE(ROUNDDOWN($C19/10,0),"-",ROUND($C19/10,0)),"2-3"),"25-29",IF(EXACT(CONCATENATE(ROUNDDOWN($C19/10,0),"-",ROUND($C19/10,0)),"3-3"),"30-34",IF(EXACT(CONCATENATE(ROUNDDOWN($C19/10,0),"-",ROUND($C19/10,0)),"3-4"),"35-39",IF(EXACT(CONCATENATE(ROUNDDOWN($C19/10,0),"-",ROUND($C19/10,0)),"4-4"),"40-44",IF(EXACT(CONCATENATE(ROUNDDOWN($C19/10,0),"-",ROUND($C19/10,0)),"4-5"),"45-49",IF(EXACT(CONCATENATE(ROUNDDOWN($C19/10,0),"-",ROUND($C19/10,0)),"5-5"),"50-54",IF(EXACT(CONCATENATE(ROUNDDOWN($C19/10,0),"-",ROUND($C19/10,0)),"5-6"),"55-59",IF(EXACT(CONCATENATE(ROUNDDOWN($C19/10,0),"-",ROUND($C19/10,0)),"6-6"),"60-64",IF(EXACT(CONCATENATE(ROUNDDOWN($C19/10,0),"-",ROUND($C19/10,0)),"6-7"),"65-69",IF(EXACT(CONCATENATE(ROUNDDOWN($C19/10,0),"-",ROUND($C19/10,0)),"7-7"),"70-74",IF(EXACT(CONCATENATE(ROUNDDOWN($C19/10,0),"-",ROUND($C19/10,0)),"7-8"),"75-79",IF(EXACT(CONCATENATE(ROUNDDOWN($C19/10,0),"-",ROUND($C19/10,0)),"8-8"),"80-84",IF(EXACT(CONCATENATE(ROUNDDOWN($C19/10,0),"-",ROUND($C19/10,0)),"8-9"),"85-89","")))))))))))))))))))),$G19),保険料Data!$B:$B,0),2)))</f>
        <v/>
      </c>
      <c r="I19" s="23"/>
      <c r="J19" s="24" t="str">
        <f>IF(EXACT(LEFT($U19,10),"【Warning!】"),"",IF(OR(EXACT($F19,""),EXACT($I19,"")),"",INDEX(保険料Data!$B:$C,MATCH(IF(OR(EXACT($I19,"71"),EXACT($I19,"72"),EXACT($I19,"81"),EXACT($I19,"90"),EXACT($I19,"91"),EXACT($I19,"102")),CONCATENATE($I19,"_",IF(EXACT(TRIM($B19),""),"",IF(EXACT(CONCATENATE(ROUNDDOWN($C19/10,0),"-",ROUND($C19/10,0)),"0-0"),"0-4",IF(EXACT(CONCATENATE(ROUNDDOWN($C19/10,0),"-",ROUND($C19/10,0)),"0-1"),"5-9",IF(EXACT(CONCATENATE(ROUNDDOWN($C19/10,0),"-",ROUND($C19/10,0)),"1-1"),"10-14",IF(EXACT(CONCATENATE(ROUNDDOWN($C19/10,0),"-",ROUND($C19/10,0)),"1-2"),"15-19",IF(EXACT(CONCATENATE(ROUNDDOWN($C19/10,0),"-",ROUND($C19/10,0)),"2-2"),"20-24",IF(EXACT(CONCATENATE(ROUNDDOWN($C19/10,0),"-",ROUND($C19/10,0)),"2-3"),"25-29",IF(EXACT(CONCATENATE(ROUNDDOWN($C19/10,0),"-",ROUND($C19/10,0)),"3-3"),"30-34",IF(EXACT(CONCATENATE(ROUNDDOWN($C19/10,0),"-",ROUND($C19/10,0)),"3-4"),"35-39",IF(EXACT(CONCATENATE(ROUNDDOWN($C19/10,0),"-",ROUND($C19/10,0)),"4-4"),"40-44",IF(EXACT(CONCATENATE(ROUNDDOWN($C19/10,0),"-",ROUND($C19/10,0)),"4-5"),"45-49",IF(EXACT(CONCATENATE(ROUNDDOWN($C19/10,0),"-",ROUND($C19/10,0)),"5-5"),"50-54",IF(EXACT(CONCATENATE(ROUNDDOWN($C19/10,0),"-",ROUND($C19/10,0)),"5-6"),"55-59",IF(EXACT(CONCATENATE(ROUNDDOWN($C19/10,0),"-",ROUND($C19/10,0)),"6-6"),"60-64",IF(EXACT(CONCATENATE(ROUNDDOWN($C19/10,0),"-",ROUND($C19/10,0)),"6-7"),"65-69",IF(EXACT(CONCATENATE(ROUNDDOWN($C19/10,0),"-",ROUND($C19/10,0)),"7-7"),"70-74",IF(EXACT(CONCATENATE(ROUNDDOWN($C19/10,0),"-",ROUND($C19/10,0)),"7-8"),"75-79",IF(EXACT(CONCATENATE(ROUNDDOWN($C19/10,0),"-",ROUND($C19/10,0)),"8-8"),"80-84",IF(EXACT(CONCATENATE(ROUNDDOWN($C19/10,0),"-",ROUND($C19/10,0)),"8-9"),"85-89","")))))))))))))))))))),$I19),保険料Data!$B:$B,0),2)))</f>
        <v/>
      </c>
      <c r="K19" s="23"/>
      <c r="L19" s="24" t="str">
        <f>IF(EXACT(LEFT($U19,10),"【Warning!】"),"",IF(OR(EXACT($F19,""),EXACT($K19,"")),"",INDEX(保険料Data!$B:$C,MATCH(IF(OR(EXACT($K19,"71"),EXACT($K19,"72"),EXACT($K19,"81"),EXACT($K19,"90"),EXACT($K19,"91"),EXACT($K19,"102")),CONCATENATE($K19,"_",IF(EXACT(TRIM($B19),""),"",IF(EXACT(CONCATENATE(ROUNDDOWN($C19/10,0),"-",ROUND($C19/10,0)),"0-0"),"0-4",IF(EXACT(CONCATENATE(ROUNDDOWN($C19/10,0),"-",ROUND($C19/10,0)),"0-1"),"5-9",IF(EXACT(CONCATENATE(ROUNDDOWN($C19/10,0),"-",ROUND($C19/10,0)),"1-1"),"10-14",IF(EXACT(CONCATENATE(ROUNDDOWN($C19/10,0),"-",ROUND($C19/10,0)),"1-2"),"15-19",IF(EXACT(CONCATENATE(ROUNDDOWN($C19/10,0),"-",ROUND($C19/10,0)),"2-2"),"20-24",IF(EXACT(CONCATENATE(ROUNDDOWN($C19/10,0),"-",ROUND($C19/10,0)),"2-3"),"25-29",IF(EXACT(CONCATENATE(ROUNDDOWN($C19/10,0),"-",ROUND($C19/10,0)),"3-3"),"30-34",IF(EXACT(CONCATENATE(ROUNDDOWN($C19/10,0),"-",ROUND($C19/10,0)),"3-4"),"35-39",IF(EXACT(CONCATENATE(ROUNDDOWN($C19/10,0),"-",ROUND($C19/10,0)),"4-4"),"40-44",IF(EXACT(CONCATENATE(ROUNDDOWN($C19/10,0),"-",ROUND($C19/10,0)),"4-5"),"45-49",IF(EXACT(CONCATENATE(ROUNDDOWN($C19/10,0),"-",ROUND($C19/10,0)),"5-5"),"50-54",IF(EXACT(CONCATENATE(ROUNDDOWN($C19/10,0),"-",ROUND($C19/10,0)),"5-6"),"55-59",IF(EXACT(CONCATENATE(ROUNDDOWN($C19/10,0),"-",ROUND($C19/10,0)),"6-6"),"60-64",IF(EXACT(CONCATENATE(ROUNDDOWN($C19/10,0),"-",ROUND($C19/10,0)),"6-7"),"65-69",IF(EXACT(CONCATENATE(ROUNDDOWN($C19/10,0),"-",ROUND($C19/10,0)),"7-7"),"70-74",IF(EXACT(CONCATENATE(ROUNDDOWN($C19/10,0),"-",ROUND($C19/10,0)),"7-8"),"75-79",IF(EXACT(CONCATENATE(ROUNDDOWN($C19/10,0),"-",ROUND($C19/10,0)),"8-8"),"80-84",IF(EXACT(CONCATENATE(ROUNDDOWN($C19/10,0),"-",ROUND($C19/10,0)),"8-9"),"85-89","")))))))))))))))))))),$K19),保険料Data!$B:$B,0),2)))</f>
        <v/>
      </c>
      <c r="M19" s="23"/>
      <c r="N19" s="24" t="str">
        <f>IF(EXACT(LEFT($U19,10),"【Warning!】"),"",IF(OR(EXACT($F19,""),EXACT($M19,"")),"",INDEX(保険料Data!$B:$C,MATCH(IF(OR(EXACT($M19,"71"),EXACT($M19,"72"),EXACT($M19,"81"),EXACT($M19,"90"),EXACT($M19,"91"),EXACT($M19,"102")),CONCATENATE($M19,"_",IF(EXACT(TRIM($B19),""),"",IF(EXACT(CONCATENATE(ROUNDDOWN($C19/10,0),"-",ROUND($C19/10,0)),"0-0"),"0-4",IF(EXACT(CONCATENATE(ROUNDDOWN($C19/10,0),"-",ROUND($C19/10,0)),"0-1"),"5-9",IF(EXACT(CONCATENATE(ROUNDDOWN($C19/10,0),"-",ROUND($C19/10,0)),"1-1"),"10-14",IF(EXACT(CONCATENATE(ROUNDDOWN($C19/10,0),"-",ROUND($C19/10,0)),"1-2"),"15-19",IF(EXACT(CONCATENATE(ROUNDDOWN($C19/10,0),"-",ROUND($C19/10,0)),"2-2"),"20-24",IF(EXACT(CONCATENATE(ROUNDDOWN($C19/10,0),"-",ROUND($C19/10,0)),"2-3"),"25-29",IF(EXACT(CONCATENATE(ROUNDDOWN($C19/10,0),"-",ROUND($C19/10,0)),"3-3"),"30-34",IF(EXACT(CONCATENATE(ROUNDDOWN($C19/10,0),"-",ROUND($C19/10,0)),"3-4"),"35-39",IF(EXACT(CONCATENATE(ROUNDDOWN($C19/10,0),"-",ROUND($C19/10,0)),"4-4"),"40-44",IF(EXACT(CONCATENATE(ROUNDDOWN($C19/10,0),"-",ROUND($C19/10,0)),"4-5"),"45-49",IF(EXACT(CONCATENATE(ROUNDDOWN($C19/10,0),"-",ROUND($C19/10,0)),"5-5"),"50-54",IF(EXACT(CONCATENATE(ROUNDDOWN($C19/10,0),"-",ROUND($C19/10,0)),"5-6"),"55-59",IF(EXACT(CONCATENATE(ROUNDDOWN($C19/10,0),"-",ROUND($C19/10,0)),"6-6"),"60-64",IF(EXACT(CONCATENATE(ROUNDDOWN($C19/10,0),"-",ROUND($C19/10,0)),"6-7"),"65-69",IF(EXACT(CONCATENATE(ROUNDDOWN($C19/10,0),"-",ROUND($C19/10,0)),"7-7"),"70-74",IF(EXACT(CONCATENATE(ROUNDDOWN($C19/10,0),"-",ROUND($C19/10,0)),"7-8"),"75-79",IF(EXACT(CONCATENATE(ROUNDDOWN($C19/10,0),"-",ROUND($C19/10,0)),"8-8"),"80-84",IF(EXACT(CONCATENATE(ROUNDDOWN($C19/10,0),"-",ROUND($C19/10,0)),"8-9"),"85-89","")))))))))))))))))))),$M19),保険料Data!$B:$B,0),2)))</f>
        <v/>
      </c>
      <c r="O19" s="23"/>
      <c r="P19" s="24" t="str">
        <f>IF(EXACT(LEFT($U19,10),"【Warning!】"),"",IF(OR(EXACT($F19,""),EXACT($O19,"")),"",INDEX(保険料Data!$B:$C,MATCH(IF(OR(EXACT($O19,"71"),EXACT($O19,"72"),EXACT($O19,"81"),EXACT($O19,"90"),EXACT($O19,"91"),EXACT($O19,"102")),CONCATENATE($O19,"_",IF(EXACT(TRIM($B19),""),"",IF(EXACT(CONCATENATE(ROUNDDOWN($C19/10,0),"-",ROUND($C19/10,0)),"0-0"),"0-4",IF(EXACT(CONCATENATE(ROUNDDOWN($C19/10,0),"-",ROUND($C19/10,0)),"0-1"),"5-9",IF(EXACT(CONCATENATE(ROUNDDOWN($C19/10,0),"-",ROUND($C19/10,0)),"1-1"),"10-14",IF(EXACT(CONCATENATE(ROUNDDOWN($C19/10,0),"-",ROUND($C19/10,0)),"1-2"),"15-19",IF(EXACT(CONCATENATE(ROUNDDOWN($C19/10,0),"-",ROUND($C19/10,0)),"2-2"),"20-24",IF(EXACT(CONCATENATE(ROUNDDOWN($C19/10,0),"-",ROUND($C19/10,0)),"2-3"),"25-29",IF(EXACT(CONCATENATE(ROUNDDOWN($C19/10,0),"-",ROUND($C19/10,0)),"3-3"),"30-34",IF(EXACT(CONCATENATE(ROUNDDOWN($C19/10,0),"-",ROUND($C19/10,0)),"3-4"),"35-39",IF(EXACT(CONCATENATE(ROUNDDOWN($C19/10,0),"-",ROUND($C19/10,0)),"4-4"),"40-44",IF(EXACT(CONCATENATE(ROUNDDOWN($C19/10,0),"-",ROUND($C19/10,0)),"4-5"),"45-49",IF(EXACT(CONCATENATE(ROUNDDOWN($C19/10,0),"-",ROUND($C19/10,0)),"5-5"),"50-54",IF(EXACT(CONCATENATE(ROUNDDOWN($C19/10,0),"-",ROUND($C19/10,0)),"5-6"),"55-59",IF(EXACT(CONCATENATE(ROUNDDOWN($C19/10,0),"-",ROUND($C19/10,0)),"6-6"),"60-64",IF(EXACT(CONCATENATE(ROUNDDOWN($C19/10,0),"-",ROUND($C19/10,0)),"6-7"),"65-69",IF(EXACT(CONCATENATE(ROUNDDOWN($C19/10,0),"-",ROUND($C19/10,0)),"7-7"),"70-74",IF(EXACT(CONCATENATE(ROUNDDOWN($C19/10,0),"-",ROUND($C19/10,0)),"7-8"),"75-79",IF(EXACT(CONCATENATE(ROUNDDOWN($C19/10,0),"-",ROUND($C19/10,0)),"8-8"),"80-84",IF(EXACT(CONCATENATE(ROUNDDOWN($C19/10,0),"-",ROUND($C19/10,0)),"8-9"),"85-89","")))))))))))))))))))),$O19),保険料Data!$B:$B,0),2)))</f>
        <v/>
      </c>
      <c r="Q19" s="23"/>
      <c r="R19" s="24" t="str">
        <f>IF(EXACT(LEFT($U19,10),"【Warning!】"),"",IF(OR(EXACT($F19,""),EXACT($Q19,"")),"",INDEX(保険料Data!$B:$C,MATCH(IF(OR(EXACT($Q19,"71"),EXACT($Q19,"72"),EXACT($Q19,"81"),EXACT($Q19,"90"),EXACT($Q19,"91"),EXACT($Q19,"102")),CONCATENATE($Q19,"_",IF(EXACT(TRIM($B19),""),"",IF(EXACT(CONCATENATE(ROUNDDOWN($C19/10,0),"-",ROUND($C19/10,0)),"0-0"),"0-4",IF(EXACT(CONCATENATE(ROUNDDOWN($C19/10,0),"-",ROUND($C19/10,0)),"0-1"),"5-9",IF(EXACT(CONCATENATE(ROUNDDOWN($C19/10,0),"-",ROUND($C19/10,0)),"1-1"),"10-14",IF(EXACT(CONCATENATE(ROUNDDOWN($C19/10,0),"-",ROUND($C19/10,0)),"1-2"),"15-19",IF(EXACT(CONCATENATE(ROUNDDOWN($C19/10,0),"-",ROUND($C19/10,0)),"2-2"),"20-24",IF(EXACT(CONCATENATE(ROUNDDOWN($C19/10,0),"-",ROUND($C19/10,0)),"2-3"),"25-29",IF(EXACT(CONCATENATE(ROUNDDOWN($C19/10,0),"-",ROUND($C19/10,0)),"3-3"),"30-34",IF(EXACT(CONCATENATE(ROUNDDOWN($C19/10,0),"-",ROUND($C19/10,0)),"3-4"),"35-39",IF(EXACT(CONCATENATE(ROUNDDOWN($C19/10,0),"-",ROUND($C19/10,0)),"4-4"),"40-44",IF(EXACT(CONCATENATE(ROUNDDOWN($C19/10,0),"-",ROUND($C19/10,0)),"4-5"),"45-49",IF(EXACT(CONCATENATE(ROUNDDOWN($C19/10,0),"-",ROUND($C19/10,0)),"5-5"),"50-54",IF(EXACT(CONCATENATE(ROUNDDOWN($C19/10,0),"-",ROUND($C19/10,0)),"5-6"),"55-59",IF(EXACT(CONCATENATE(ROUNDDOWN($C19/10,0),"-",ROUND($C19/10,0)),"6-6"),"60-64",IF(EXACT(CONCATENATE(ROUNDDOWN($C19/10,0),"-",ROUND($C19/10,0)),"6-7"),"65-69",IF(EXACT(CONCATENATE(ROUNDDOWN($C19/10,0),"-",ROUND($C19/10,0)),"7-7"),"70-74",IF(EXACT(CONCATENATE(ROUNDDOWN($C19/10,0),"-",ROUND($C19/10,0)),"7-8"),"75-79",IF(EXACT(CONCATENATE(ROUNDDOWN($C19/10,0),"-",ROUND($C19/10,0)),"8-8"),"80-84",IF(EXACT(CONCATENATE(ROUNDDOWN($C19/10,0),"-",ROUND($C19/10,0)),"8-9"),"85-89","")))))))))))))))))))),$Q19),保険料Data!$B:$B,0),2)))</f>
        <v/>
      </c>
      <c r="S19" s="24" t="str">
        <f t="shared" si="1"/>
        <v/>
      </c>
      <c r="U19" s="53" t="str" cm="1">
        <f t="array" ref="U19">_xlfn.IFNA(_xlfn.IFS(AND(EXACT(TRIM($B19),""),EXACT(TRIM($D19),""),EXACT(TRIM($E19),""),EXACT(TRIM($G19),""),EXACT(TRIM($I19),""),EXACT(TRIM($K19),""),EXACT(TRIM($M19),""),EXACT(TRIM($O19),""),EXACT(TRIM($Q19),"")),"",EXACT(TRIM($B19),""),"【Warning!】生年月日を入力してください",EXACT(TRIM($D19),""),"【Warning!】ご希望プランを選択してください",AND(EXACT(LEFTB($D19,1),"F"),EXACT(TRIM($G19),""),EXACT(TRIM($I19),""),EXACT(TRIM($K19),""),EXACT(TRIM($M19),""),EXACT(TRIM($O19),""),EXACT(TRIM($Q19),"")),IF(OR(EXACT(TRIM($E19),""),EXACT(TRIM($E19),1)),"","【Warning!】ファミリープランのご加入上限口数は1口です"),AND(EXACT($D19,"SC"),EXACT(TRIM($G19),""),EXACT(TRIM($I19),""),EXACT(TRIM($K19),""),EXACT(TRIM($M19),""),EXACT(TRIM($O19),""),EXACT(TRIM($Q19),"")),IF(AND(OR(EXACT(IF(OR(EXACT($C19,61),EXACT($C19,62),EXACT($C19,63),EXACT($C19,64)),7,ROUND($C19/10,0)),2),EXACT(IF(OR(EXACT($C19,61),EXACT($C19,62),EXACT($C19,63),EXACT($C19,64)),7,ROUND($C19/10,0)),3),EXACT(IF(OR(EXACT($C19,61),EXACT($C19,62),EXACT($C19,63),EXACT($C19,64)),7,ROUND($C19/10,0)),4),EXACT(IF(OR(EXACT($C19,61),EXACT($C19,62),EXACT($C19,63),EXACT($C19,64)),7,ROUND($C19/10,0)),5),EXACT(IF(OR(EXACT($C19,61),EXACT($C19,62),EXACT($C19,63),EXACT($C19,64)),7,ROUND($C19/10,0)),6)),NOT(OR(EXACT($E19,""),EXACT($E19,1),EXACT($E19,2)))),"【Warning!】疾病プランのご加入上限口数は2口です",IF(AND(NOT(OR(EXACT(IF(OR(EXACT($C19,61),EXACT($C19,62),EXACT($C19,63),EXACT($C19,64)),7,ROUND($C19/10,0)),2),EXACT(IF(OR(EXACT($C19,61),EXACT($C19,62),EXACT($C19,63),EXACT($C19,64)),7,ROUND($C19/10,0)),3),EXACT(IF(OR(EXACT($C19,61),EXACT($C19,62),EXACT($C19,63),EXACT($C19,64)),7,ROUND($C19/10,0)),4),EXACT(IF(OR(EXACT($C19,61),EXACT($C19,62),EXACT($C19,63),EXACT($C19,64)),7,ROUND($C19/10,0)),5),EXACT(IF(OR(EXACT($C19,61),EXACT($C19,62),EXACT($C19,63),EXACT($C19,64)),7,ROUND($C19/10,0)),6))),NOT(OR(EXACT($E19,""),EXACT($E19,1)))),"【Warning!】疾病プランのご加入上限口数は1口です","")),AND(OR(EXACT(TRIM($D19),"FB1"),EXACT(TRIM($D19),"FB2"),EXACT(TRIM($D19),"FB3"),EXACT(TRIM($D19),"FB4"),EXACT(TRIM($D19),"FS1"),EXACT(TRIM($D19),"FS2"),EXACT(TRIM($D19),"FS3"),EXACT(TRIM($D19),"FS4")),NOT(AND(EXACT(TRIM($G19),""),EXACT(TRIM($I19),""),EXACT(TRIM($K19),""),EXACT(TRIM($M19),""),EXACT(TRIM($O19),""),EXACT(TRIM($Q19),"")))),IF(OR(EXACT($D19,"SC"),EXACT($D19,"SA"),EXACT($D19,"SS")),"","【Warning!】オプションをセットできるのは自由設計プラン(SC,SA,SS)のみです"),OR(EXACT($D19,"SA"),EXACT($D19,"SS")),IF(OR(EXACT($G19,"61"),EXACT($G19,"62"),EXACT($G19,"71"),EXACT($G19,"72"),EXACT($G19,"81"),EXACT($G19,"90"),EXACT($G19,"91"),EXACT($G19,"102"),EXACT($G19,"111"),EXACT($I19,"61"),EXACT($I19,"62"),EXACT($I19,"71"),EXACT($I19,"72"),EXACT($I19,"81"),EXACT($I19,"90"),EXACT($I19,"91"),EXACT($I19,"102"),EXACT($I19,"111"),EXACT($K19,"61"),EXACT($K19,"62"),EXACT($K19,"71"),EXACT($K19,"72"),EXACT($K19,"81"),EXACT($K19,"90"),EXACT($K19,"91"),EXACT($K19,"102"),EXACT($K19,"111"),EXACT($M19,"61"),EXACT($M19,"62"),EXACT($M19,"71"),EXACT($M19,"72"),EXACT($M19,"81"),EXACT($M19,"90"),EXACT($M19,"91"),EXACT($M19,"102"),EXACT($M19,"111"),EXACT($O19,"61"),EXACT($O19,"62"),EXACT($O19,"71"),EXACT($O19,"72"),EXACT($O19,"81"),EXACT($O19,"90"),EXACT($O19,"91"),EXACT($O19,"102"),EXACT($O19,"111"),EXACT($Q19,"61"),EXACT($Q19,"62"),EXACT($Q19,"71"),EXACT($Q19,"72"),EXACT($Q19,"81"),EXACT($Q19,"90"),EXACT($Q19,"91"),EXACT($Q19,"102"),EXACT($Q19,"111")),"【Warning!】SCにのみセット可(SA・SSにはセット不可)であるオプションが選択されています",""),AND(OR(EXACT($G19,71),EXACT($G19,72),EXACT($I19,71),EXACT($I19,72),EXACT($K19,71),EXACT($K19,72),EXACT($M19,71),EXACT($M19,72),EXACT($O19,71),EXACT($O19,72),EXACT($Q19,71),EXACT($Q19,72)),OR(EXACT($G19,90),EXACT($G19,91),EXACT($I19,90),EXACT($I19,91),EXACT($K19,90),EXACT($K19,91),EXACT($M19,90),EXACT($M19,91),EXACT($O19,90),EXACT($O19,91),EXACT($Q19,90),EXACT($Q19,91))),"【Warning!】がん診断保険金(71,72)と八大疾病一時金(90,91)は同時セット不可です"),"")</f>
        <v/>
      </c>
    </row>
    <row r="20" spans="1:21" ht="26.25" customHeight="1" thickBot="1">
      <c r="R20" s="25" t="s">
        <v>173</v>
      </c>
      <c r="S20" s="26">
        <f>SUM(S5:S19)</f>
        <v>0</v>
      </c>
    </row>
  </sheetData>
  <sheetProtection algorithmName="SHA-512" hashValue="C4rtKJBJgohLin0qeqQKQPa/oiDR6AHT0Kdhg4gC32OSFP89eD7uudkd2C1i3/Q/B4h6zaBJ6naQCqKPavUK8g==" saltValue="A0CKTsXE4MczTaFcp8sGvg==" spinCount="100000" sheet="1" objects="1" scenarios="1"/>
  <phoneticPr fontId="1"/>
  <dataValidations count="3">
    <dataValidation type="list" allowBlank="1" showInputMessage="1" sqref="D5:D19" xr:uid="{E0FD7662-2596-4E92-AA45-21EA68E467CA}">
      <formula1>"SC,SA,SS,FB1,FB2,FB3,FB4,FS1,FS2,FS3,FS4"</formula1>
    </dataValidation>
    <dataValidation type="list" allowBlank="1" showInputMessage="1" sqref="O5:O19 M5:M19 K5:K19 I5:I19 G5:G19 Q5:Q19" xr:uid="{9DA1E2D5-5357-43B0-B1BC-17BE2796865D}">
      <formula1>"61,62,71,72,81,90,91,102,111,11(011),21(021),22(022),31(031),32(032),33(033),42,51(051),52(052),53(053),121(141),131(151)"</formula1>
    </dataValidation>
    <dataValidation type="list" allowBlank="1" showInputMessage="1" sqref="E5:E19" xr:uid="{8E8746B6-B2B0-4292-98BA-ECCF3AF1C446}">
      <formula1>"1,2,3,4,5,6,7,8,9,10"</formula1>
    </dataValidation>
  </dataValidations>
  <pageMargins left="0" right="0" top="0.74803149606299213" bottom="0.74803149606299213" header="0.31496062992125984" footer="0.31496062992125984"/>
  <pageSetup paperSize="9" scale="97" orientation="landscape" r:id="rId1"/>
  <headerFooter>
    <oddHeader>&amp;R&amp;D作成</oddHead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17BC79-9EAE-4C7B-B063-892D95C507C9}">
  <dimension ref="A1:AG42"/>
  <sheetViews>
    <sheetView workbookViewId="0"/>
  </sheetViews>
  <sheetFormatPr defaultColWidth="2.25" defaultRowHeight="13.5"/>
  <cols>
    <col min="1" max="16384" width="2.25" style="30"/>
  </cols>
  <sheetData>
    <row r="1" spans="1:33">
      <c r="A1" s="30" t="s">
        <v>176</v>
      </c>
    </row>
    <row r="2" spans="1:33">
      <c r="C2" s="49" t="s">
        <v>178</v>
      </c>
    </row>
    <row r="4" spans="1:33">
      <c r="D4" s="30" t="s">
        <v>179</v>
      </c>
    </row>
    <row r="5" spans="1:33">
      <c r="E5" s="37" t="s">
        <v>177</v>
      </c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  <c r="AF5" s="38"/>
      <c r="AG5" s="39"/>
    </row>
    <row r="6" spans="1:33">
      <c r="E6" s="37" t="s">
        <v>180</v>
      </c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  <c r="AA6" s="38"/>
      <c r="AB6" s="38"/>
      <c r="AC6" s="38"/>
      <c r="AD6" s="38"/>
      <c r="AE6" s="38"/>
      <c r="AF6" s="38"/>
      <c r="AG6" s="39"/>
    </row>
    <row r="7" spans="1:33">
      <c r="E7" s="37" t="s">
        <v>181</v>
      </c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9"/>
    </row>
    <row r="9" spans="1:33">
      <c r="D9" s="30" t="s">
        <v>182</v>
      </c>
    </row>
    <row r="10" spans="1:33">
      <c r="E10" s="40" t="s">
        <v>203</v>
      </c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2"/>
    </row>
    <row r="11" spans="1:33">
      <c r="E11" s="50" t="s">
        <v>202</v>
      </c>
      <c r="F11" s="51"/>
      <c r="G11" s="51"/>
      <c r="H11" s="51"/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2"/>
    </row>
    <row r="12" spans="1:33">
      <c r="E12" s="43" t="s">
        <v>183</v>
      </c>
      <c r="F12" s="44"/>
      <c r="G12" s="44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5"/>
    </row>
    <row r="13" spans="1:33">
      <c r="E13" s="43" t="s">
        <v>184</v>
      </c>
      <c r="F13" s="44"/>
      <c r="G13" s="44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44"/>
      <c r="Z13" s="44"/>
      <c r="AA13" s="44"/>
      <c r="AB13" s="44"/>
      <c r="AC13" s="44"/>
      <c r="AD13" s="44"/>
      <c r="AE13" s="44"/>
      <c r="AF13" s="44"/>
      <c r="AG13" s="45"/>
    </row>
    <row r="14" spans="1:33">
      <c r="E14" s="43" t="s">
        <v>185</v>
      </c>
      <c r="F14" s="44"/>
      <c r="G14" s="44"/>
      <c r="H14" s="44"/>
      <c r="I14" s="44"/>
      <c r="J14" s="44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5"/>
    </row>
    <row r="15" spans="1:33">
      <c r="E15" s="43" t="s">
        <v>204</v>
      </c>
      <c r="F15" s="44"/>
      <c r="G15" s="44"/>
      <c r="H15" s="44"/>
      <c r="I15" s="44"/>
      <c r="J15" s="44"/>
      <c r="K15" s="44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  <c r="AA15" s="44"/>
      <c r="AB15" s="44"/>
      <c r="AC15" s="44"/>
      <c r="AD15" s="44"/>
      <c r="AE15" s="44"/>
      <c r="AF15" s="44"/>
      <c r="AG15" s="45"/>
    </row>
    <row r="16" spans="1:33">
      <c r="E16" s="43" t="s">
        <v>186</v>
      </c>
      <c r="F16" s="44"/>
      <c r="G16" s="44"/>
      <c r="H16" s="44"/>
      <c r="I16" s="44"/>
      <c r="J16" s="44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  <c r="AA16" s="44"/>
      <c r="AB16" s="44"/>
      <c r="AC16" s="44"/>
      <c r="AD16" s="44"/>
      <c r="AE16" s="44"/>
      <c r="AF16" s="44"/>
      <c r="AG16" s="45"/>
    </row>
    <row r="17" spans="4:33">
      <c r="E17" s="43" t="s">
        <v>187</v>
      </c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5"/>
    </row>
    <row r="18" spans="4:33">
      <c r="E18" s="43" t="s">
        <v>188</v>
      </c>
      <c r="F18" s="44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5"/>
    </row>
    <row r="19" spans="4:33">
      <c r="E19" s="46" t="s">
        <v>189</v>
      </c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  <c r="Z19" s="47"/>
      <c r="AA19" s="47"/>
      <c r="AB19" s="47"/>
      <c r="AC19" s="47"/>
      <c r="AD19" s="47"/>
      <c r="AE19" s="47"/>
      <c r="AF19" s="47"/>
      <c r="AG19" s="48"/>
    </row>
    <row r="21" spans="4:33">
      <c r="D21" s="30" t="s">
        <v>210</v>
      </c>
    </row>
    <row r="22" spans="4:33">
      <c r="E22" s="31" t="s">
        <v>206</v>
      </c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3"/>
    </row>
    <row r="23" spans="4:33">
      <c r="E23" s="46" t="s">
        <v>207</v>
      </c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  <c r="W23" s="47"/>
      <c r="X23" s="47"/>
      <c r="Y23" s="47"/>
      <c r="Z23" s="47"/>
      <c r="AA23" s="47"/>
      <c r="AB23" s="47"/>
      <c r="AC23" s="47"/>
      <c r="AD23" s="47"/>
      <c r="AE23" s="47"/>
      <c r="AF23" s="47"/>
      <c r="AG23" s="48"/>
    </row>
    <row r="24" spans="4:33">
      <c r="E24" s="40" t="s">
        <v>208</v>
      </c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2"/>
    </row>
    <row r="25" spans="4:33">
      <c r="E25" s="34" t="s">
        <v>209</v>
      </c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6"/>
    </row>
    <row r="26" spans="4:33">
      <c r="E26" s="37" t="s">
        <v>211</v>
      </c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9"/>
    </row>
    <row r="27" spans="4:33">
      <c r="E27" s="31" t="s">
        <v>212</v>
      </c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  <c r="AG27" s="33"/>
    </row>
    <row r="28" spans="4:33">
      <c r="E28" s="46" t="s">
        <v>213</v>
      </c>
      <c r="F28" s="47"/>
      <c r="G28" s="47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  <c r="U28" s="47"/>
      <c r="V28" s="47"/>
      <c r="W28" s="47"/>
      <c r="X28" s="47"/>
      <c r="Y28" s="47"/>
      <c r="Z28" s="47"/>
      <c r="AA28" s="47"/>
      <c r="AB28" s="47"/>
      <c r="AC28" s="47"/>
      <c r="AD28" s="47"/>
      <c r="AE28" s="47"/>
      <c r="AF28" s="47"/>
      <c r="AG28" s="48"/>
    </row>
    <row r="29" spans="4:33">
      <c r="E29" s="37" t="s">
        <v>214</v>
      </c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9"/>
    </row>
    <row r="30" spans="4:33">
      <c r="E30" s="37" t="s">
        <v>215</v>
      </c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38"/>
      <c r="AG30" s="39"/>
    </row>
    <row r="31" spans="4:33">
      <c r="E31" s="37" t="s">
        <v>190</v>
      </c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  <c r="AF31" s="38"/>
      <c r="AG31" s="39"/>
    </row>
    <row r="32" spans="4:33">
      <c r="E32" s="40" t="s">
        <v>191</v>
      </c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2"/>
    </row>
    <row r="33" spans="5:33">
      <c r="E33" s="34" t="s">
        <v>192</v>
      </c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6"/>
    </row>
    <row r="34" spans="5:33">
      <c r="E34" s="31" t="s">
        <v>193</v>
      </c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3"/>
    </row>
    <row r="35" spans="5:33">
      <c r="E35" s="43" t="s">
        <v>194</v>
      </c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5"/>
    </row>
    <row r="36" spans="5:33">
      <c r="E36" s="34" t="s">
        <v>195</v>
      </c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  <c r="AF36" s="35"/>
      <c r="AG36" s="36"/>
    </row>
    <row r="37" spans="5:33">
      <c r="E37" s="37" t="s">
        <v>196</v>
      </c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  <c r="AF37" s="38"/>
      <c r="AG37" s="39"/>
    </row>
    <row r="38" spans="5:33">
      <c r="E38" s="31" t="s">
        <v>197</v>
      </c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3"/>
    </row>
    <row r="39" spans="5:33">
      <c r="E39" s="43" t="s">
        <v>198</v>
      </c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5"/>
    </row>
    <row r="40" spans="5:33">
      <c r="E40" s="34" t="s">
        <v>199</v>
      </c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6"/>
    </row>
    <row r="41" spans="5:33">
      <c r="E41" s="37" t="s">
        <v>200</v>
      </c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9"/>
    </row>
    <row r="42" spans="5:33">
      <c r="E42" s="37" t="s">
        <v>201</v>
      </c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9"/>
    </row>
  </sheetData>
  <sheetProtection algorithmName="SHA-512" hashValue="5geh4p/s9AI1iOTlJJCO7RueN+wth6BUk1E5cf52vMeFJtTqDY/tHcKegIrRBT0G/2ktr1EDWsY/YS3Y/LDnIA==" saltValue="akKwjIuu9frXFi2bkpb1Iw==" spinCount="100000" sheet="1" objects="1" scenarios="1"/>
  <phoneticPr fontId="1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841054-EC06-4139-9E11-8DE6D40806D4}">
  <dimension ref="A1:C152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C2" sqref="C2:C152"/>
    </sheetView>
  </sheetViews>
  <sheetFormatPr defaultColWidth="2.25" defaultRowHeight="13.5"/>
  <cols>
    <col min="1" max="2" width="9" style="3" customWidth="1"/>
    <col min="3" max="3" width="9" style="27" customWidth="1"/>
    <col min="4" max="16384" width="2.25" style="1"/>
  </cols>
  <sheetData>
    <row r="1" spans="1:3">
      <c r="A1" s="2" t="s">
        <v>54</v>
      </c>
      <c r="B1" s="2" t="s">
        <v>55</v>
      </c>
      <c r="C1" s="28" t="s">
        <v>56</v>
      </c>
    </row>
    <row r="2" spans="1:3">
      <c r="A2" s="3" t="s">
        <v>0</v>
      </c>
      <c r="B2" s="3" t="s">
        <v>159</v>
      </c>
      <c r="C2" s="27">
        <v>1270</v>
      </c>
    </row>
    <row r="3" spans="1:3">
      <c r="B3" s="3" t="s">
        <v>11</v>
      </c>
      <c r="C3" s="27">
        <v>430</v>
      </c>
    </row>
    <row r="4" spans="1:3">
      <c r="B4" s="3" t="s">
        <v>12</v>
      </c>
      <c r="C4" s="27">
        <v>320</v>
      </c>
    </row>
    <row r="5" spans="1:3">
      <c r="B5" s="3" t="s">
        <v>13</v>
      </c>
      <c r="C5" s="27">
        <v>290</v>
      </c>
    </row>
    <row r="6" spans="1:3">
      <c r="B6" s="3" t="s">
        <v>14</v>
      </c>
      <c r="C6" s="27">
        <v>380</v>
      </c>
    </row>
    <row r="7" spans="1:3">
      <c r="B7" s="3" t="s">
        <v>15</v>
      </c>
      <c r="C7" s="27">
        <v>630</v>
      </c>
    </row>
    <row r="8" spans="1:3">
      <c r="B8" s="3" t="s">
        <v>16</v>
      </c>
      <c r="C8" s="27">
        <v>840</v>
      </c>
    </row>
    <row r="9" spans="1:3">
      <c r="B9" s="3" t="s">
        <v>17</v>
      </c>
      <c r="C9" s="27">
        <v>810</v>
      </c>
    </row>
    <row r="10" spans="1:3">
      <c r="B10" s="3" t="s">
        <v>18</v>
      </c>
      <c r="C10" s="27">
        <v>810</v>
      </c>
    </row>
    <row r="11" spans="1:3">
      <c r="B11" s="3" t="s">
        <v>19</v>
      </c>
      <c r="C11" s="27">
        <v>1010</v>
      </c>
    </row>
    <row r="12" spans="1:3">
      <c r="B12" s="3" t="s">
        <v>20</v>
      </c>
      <c r="C12" s="27">
        <v>1430</v>
      </c>
    </row>
    <row r="13" spans="1:3">
      <c r="B13" s="3" t="s">
        <v>21</v>
      </c>
      <c r="C13" s="27">
        <v>2050</v>
      </c>
    </row>
    <row r="14" spans="1:3">
      <c r="B14" s="3" t="s">
        <v>22</v>
      </c>
      <c r="C14" s="27">
        <v>3070</v>
      </c>
    </row>
    <row r="15" spans="1:3">
      <c r="B15" s="3" t="s">
        <v>23</v>
      </c>
      <c r="C15" s="27">
        <v>4280</v>
      </c>
    </row>
    <row r="16" spans="1:3">
      <c r="B16" s="3" t="s">
        <v>24</v>
      </c>
      <c r="C16" s="27">
        <v>6880</v>
      </c>
    </row>
    <row r="17" spans="1:3">
      <c r="B17" s="3" t="s">
        <v>25</v>
      </c>
      <c r="C17" s="27">
        <v>11220</v>
      </c>
    </row>
    <row r="18" spans="1:3">
      <c r="B18" s="3" t="s">
        <v>26</v>
      </c>
      <c r="C18" s="27">
        <v>17500</v>
      </c>
    </row>
    <row r="19" spans="1:3">
      <c r="B19" s="3" t="s">
        <v>27</v>
      </c>
      <c r="C19" s="27">
        <v>25780</v>
      </c>
    </row>
    <row r="20" spans="1:3">
      <c r="A20" s="3" t="s">
        <v>9</v>
      </c>
      <c r="B20" s="3" t="s">
        <v>9</v>
      </c>
      <c r="C20" s="27">
        <v>410</v>
      </c>
    </row>
    <row r="21" spans="1:3">
      <c r="A21" s="3" t="s">
        <v>10</v>
      </c>
      <c r="B21" s="3" t="s">
        <v>10</v>
      </c>
      <c r="C21" s="27">
        <v>160</v>
      </c>
    </row>
    <row r="22" spans="1:3">
      <c r="A22" s="3" t="s">
        <v>49</v>
      </c>
      <c r="B22" s="3" t="s">
        <v>49</v>
      </c>
      <c r="C22" s="27">
        <v>2580</v>
      </c>
    </row>
    <row r="23" spans="1:3">
      <c r="A23" s="3" t="s">
        <v>50</v>
      </c>
      <c r="B23" s="3" t="s">
        <v>50</v>
      </c>
      <c r="C23" s="27">
        <v>4760</v>
      </c>
    </row>
    <row r="24" spans="1:3">
      <c r="A24" s="3" t="s">
        <v>51</v>
      </c>
      <c r="B24" s="3" t="s">
        <v>51</v>
      </c>
      <c r="C24" s="27">
        <v>6940</v>
      </c>
    </row>
    <row r="25" spans="1:3">
      <c r="A25" s="3" t="s">
        <v>52</v>
      </c>
      <c r="B25" s="3" t="s">
        <v>52</v>
      </c>
      <c r="C25" s="27">
        <v>9120</v>
      </c>
    </row>
    <row r="26" spans="1:3">
      <c r="A26" s="3" t="s">
        <v>45</v>
      </c>
      <c r="B26" s="3" t="s">
        <v>45</v>
      </c>
      <c r="C26" s="27">
        <v>1590</v>
      </c>
    </row>
    <row r="27" spans="1:3">
      <c r="A27" s="3" t="s">
        <v>46</v>
      </c>
      <c r="B27" s="3" t="s">
        <v>46</v>
      </c>
      <c r="C27" s="27">
        <v>2790</v>
      </c>
    </row>
    <row r="28" spans="1:3">
      <c r="A28" s="3" t="s">
        <v>47</v>
      </c>
      <c r="B28" s="3" t="s">
        <v>47</v>
      </c>
      <c r="C28" s="27">
        <v>4020</v>
      </c>
    </row>
    <row r="29" spans="1:3">
      <c r="A29" s="3" t="s">
        <v>48</v>
      </c>
      <c r="B29" s="3" t="s">
        <v>48</v>
      </c>
      <c r="C29" s="27">
        <v>5210</v>
      </c>
    </row>
    <row r="30" spans="1:3">
      <c r="A30" s="3">
        <v>61</v>
      </c>
      <c r="B30" s="3">
        <v>61</v>
      </c>
      <c r="C30" s="27">
        <v>50</v>
      </c>
    </row>
    <row r="31" spans="1:3">
      <c r="A31" s="3">
        <v>62</v>
      </c>
      <c r="B31" s="3">
        <v>62</v>
      </c>
      <c r="C31" s="27">
        <v>50</v>
      </c>
    </row>
    <row r="32" spans="1:3">
      <c r="A32" s="3">
        <v>71</v>
      </c>
      <c r="B32" s="3" t="s">
        <v>160</v>
      </c>
      <c r="C32" s="27">
        <v>60</v>
      </c>
    </row>
    <row r="33" spans="2:3">
      <c r="B33" s="3" t="s">
        <v>28</v>
      </c>
      <c r="C33" s="27">
        <v>20</v>
      </c>
    </row>
    <row r="34" spans="2:3">
      <c r="B34" s="3" t="s">
        <v>29</v>
      </c>
      <c r="C34" s="27">
        <v>30</v>
      </c>
    </row>
    <row r="35" spans="2:3">
      <c r="B35" s="3" t="s">
        <v>30</v>
      </c>
      <c r="C35" s="27">
        <v>30</v>
      </c>
    </row>
    <row r="36" spans="2:3">
      <c r="B36" s="3" t="s">
        <v>31</v>
      </c>
      <c r="C36" s="27">
        <v>40</v>
      </c>
    </row>
    <row r="37" spans="2:3">
      <c r="B37" s="3" t="s">
        <v>32</v>
      </c>
      <c r="C37" s="27">
        <v>60</v>
      </c>
    </row>
    <row r="38" spans="2:3">
      <c r="B38" s="3" t="s">
        <v>33</v>
      </c>
      <c r="C38" s="27">
        <v>70</v>
      </c>
    </row>
    <row r="39" spans="2:3">
      <c r="B39" s="3" t="s">
        <v>34</v>
      </c>
      <c r="C39" s="27">
        <v>120</v>
      </c>
    </row>
    <row r="40" spans="2:3">
      <c r="B40" s="3" t="s">
        <v>35</v>
      </c>
      <c r="C40" s="27">
        <v>230</v>
      </c>
    </row>
    <row r="41" spans="2:3">
      <c r="B41" s="3" t="s">
        <v>36</v>
      </c>
      <c r="C41" s="27">
        <v>400</v>
      </c>
    </row>
    <row r="42" spans="2:3">
      <c r="B42" s="3" t="s">
        <v>37</v>
      </c>
      <c r="C42" s="27">
        <v>620</v>
      </c>
    </row>
    <row r="43" spans="2:3">
      <c r="B43" s="3" t="s">
        <v>38</v>
      </c>
      <c r="C43" s="27">
        <v>1000</v>
      </c>
    </row>
    <row r="44" spans="2:3">
      <c r="B44" s="3" t="s">
        <v>39</v>
      </c>
      <c r="C44" s="27">
        <v>1400</v>
      </c>
    </row>
    <row r="45" spans="2:3">
      <c r="B45" s="3" t="s">
        <v>40</v>
      </c>
      <c r="C45" s="27">
        <v>2000</v>
      </c>
    </row>
    <row r="46" spans="2:3">
      <c r="B46" s="3" t="s">
        <v>41</v>
      </c>
      <c r="C46" s="27">
        <v>2510</v>
      </c>
    </row>
    <row r="47" spans="2:3">
      <c r="B47" s="3" t="s">
        <v>42</v>
      </c>
      <c r="C47" s="27">
        <v>2740</v>
      </c>
    </row>
    <row r="48" spans="2:3">
      <c r="B48" s="3" t="s">
        <v>43</v>
      </c>
      <c r="C48" s="27">
        <v>2740</v>
      </c>
    </row>
    <row r="49" spans="1:3">
      <c r="B49" s="3" t="s">
        <v>44</v>
      </c>
      <c r="C49" s="27">
        <v>2740</v>
      </c>
    </row>
    <row r="50" spans="1:3">
      <c r="A50" s="3" t="s">
        <v>57</v>
      </c>
      <c r="B50" s="3" t="s">
        <v>161</v>
      </c>
      <c r="C50" s="27">
        <v>110</v>
      </c>
    </row>
    <row r="51" spans="1:3">
      <c r="B51" s="3" t="s">
        <v>58</v>
      </c>
      <c r="C51" s="27">
        <v>50</v>
      </c>
    </row>
    <row r="52" spans="1:3">
      <c r="B52" s="3" t="s">
        <v>59</v>
      </c>
      <c r="C52" s="27">
        <v>50</v>
      </c>
    </row>
    <row r="53" spans="1:3">
      <c r="B53" s="3" t="s">
        <v>60</v>
      </c>
      <c r="C53" s="27">
        <v>60</v>
      </c>
    </row>
    <row r="54" spans="1:3">
      <c r="B54" s="3" t="s">
        <v>61</v>
      </c>
      <c r="C54" s="27">
        <v>80</v>
      </c>
    </row>
    <row r="55" spans="1:3">
      <c r="B55" s="3" t="s">
        <v>62</v>
      </c>
      <c r="C55" s="27">
        <v>110</v>
      </c>
    </row>
    <row r="56" spans="1:3">
      <c r="B56" s="3" t="s">
        <v>63</v>
      </c>
      <c r="C56" s="27">
        <v>140</v>
      </c>
    </row>
    <row r="57" spans="1:3">
      <c r="B57" s="3" t="s">
        <v>64</v>
      </c>
      <c r="C57" s="27">
        <v>240</v>
      </c>
    </row>
    <row r="58" spans="1:3">
      <c r="B58" s="3" t="s">
        <v>65</v>
      </c>
      <c r="C58" s="27">
        <v>450</v>
      </c>
    </row>
    <row r="59" spans="1:3">
      <c r="B59" s="3" t="s">
        <v>66</v>
      </c>
      <c r="C59" s="27">
        <v>800</v>
      </c>
    </row>
    <row r="60" spans="1:3">
      <c r="B60" s="3" t="s">
        <v>67</v>
      </c>
      <c r="C60" s="27">
        <v>1240</v>
      </c>
    </row>
    <row r="61" spans="1:3">
      <c r="B61" s="3" t="s">
        <v>68</v>
      </c>
      <c r="C61" s="27">
        <v>2000</v>
      </c>
    </row>
    <row r="62" spans="1:3">
      <c r="B62" s="3" t="s">
        <v>69</v>
      </c>
      <c r="C62" s="27">
        <v>2800</v>
      </c>
    </row>
    <row r="63" spans="1:3">
      <c r="B63" s="3" t="s">
        <v>70</v>
      </c>
      <c r="C63" s="27">
        <v>4010</v>
      </c>
    </row>
    <row r="64" spans="1:3">
      <c r="B64" s="3" t="s">
        <v>71</v>
      </c>
      <c r="C64" s="27">
        <v>5030</v>
      </c>
    </row>
    <row r="65" spans="1:3">
      <c r="B65" s="3" t="s">
        <v>72</v>
      </c>
      <c r="C65" s="27">
        <v>5470</v>
      </c>
    </row>
    <row r="66" spans="1:3">
      <c r="B66" s="3" t="s">
        <v>73</v>
      </c>
      <c r="C66" s="27">
        <v>5470</v>
      </c>
    </row>
    <row r="67" spans="1:3">
      <c r="B67" s="3" t="s">
        <v>74</v>
      </c>
      <c r="C67" s="27">
        <v>5470</v>
      </c>
    </row>
    <row r="68" spans="1:3">
      <c r="A68" s="3" t="s">
        <v>75</v>
      </c>
      <c r="B68" s="3" t="s">
        <v>162</v>
      </c>
      <c r="C68" s="27">
        <v>20</v>
      </c>
    </row>
    <row r="69" spans="1:3">
      <c r="B69" s="3" t="s">
        <v>76</v>
      </c>
      <c r="C69" s="27">
        <v>20</v>
      </c>
    </row>
    <row r="70" spans="1:3">
      <c r="B70" s="3" t="s">
        <v>77</v>
      </c>
      <c r="C70" s="27">
        <v>20</v>
      </c>
    </row>
    <row r="71" spans="1:3">
      <c r="B71" s="3" t="s">
        <v>78</v>
      </c>
      <c r="C71" s="27">
        <v>20</v>
      </c>
    </row>
    <row r="72" spans="1:3">
      <c r="B72" s="3" t="s">
        <v>79</v>
      </c>
      <c r="C72" s="27">
        <v>20</v>
      </c>
    </row>
    <row r="73" spans="1:3">
      <c r="B73" s="3" t="s">
        <v>80</v>
      </c>
      <c r="C73" s="27">
        <v>20</v>
      </c>
    </row>
    <row r="74" spans="1:3">
      <c r="B74" s="3" t="s">
        <v>81</v>
      </c>
      <c r="C74" s="27">
        <v>20</v>
      </c>
    </row>
    <row r="75" spans="1:3">
      <c r="B75" s="3" t="s">
        <v>82</v>
      </c>
      <c r="C75" s="27">
        <v>20</v>
      </c>
    </row>
    <row r="76" spans="1:3">
      <c r="B76" s="3" t="s">
        <v>83</v>
      </c>
      <c r="C76" s="27">
        <v>20</v>
      </c>
    </row>
    <row r="77" spans="1:3">
      <c r="B77" s="3" t="s">
        <v>84</v>
      </c>
      <c r="C77" s="27">
        <v>30</v>
      </c>
    </row>
    <row r="78" spans="1:3">
      <c r="B78" s="3" t="s">
        <v>85</v>
      </c>
      <c r="C78" s="27">
        <v>70</v>
      </c>
    </row>
    <row r="79" spans="1:3">
      <c r="B79" s="3" t="s">
        <v>86</v>
      </c>
      <c r="C79" s="27">
        <v>160</v>
      </c>
    </row>
    <row r="80" spans="1:3">
      <c r="B80" s="3" t="s">
        <v>87</v>
      </c>
      <c r="C80" s="27">
        <v>340</v>
      </c>
    </row>
    <row r="81" spans="1:3">
      <c r="B81" s="3" t="s">
        <v>88</v>
      </c>
      <c r="C81" s="27">
        <v>780</v>
      </c>
    </row>
    <row r="82" spans="1:3">
      <c r="B82" s="3" t="s">
        <v>89</v>
      </c>
      <c r="C82" s="27">
        <v>1720</v>
      </c>
    </row>
    <row r="83" spans="1:3">
      <c r="B83" s="3" t="s">
        <v>90</v>
      </c>
      <c r="C83" s="27">
        <v>3730</v>
      </c>
    </row>
    <row r="84" spans="1:3">
      <c r="B84" s="3" t="s">
        <v>91</v>
      </c>
      <c r="C84" s="27">
        <v>9310</v>
      </c>
    </row>
    <row r="85" spans="1:3">
      <c r="B85" s="3" t="s">
        <v>92</v>
      </c>
      <c r="C85" s="27">
        <v>20260</v>
      </c>
    </row>
    <row r="86" spans="1:3">
      <c r="A86" s="3" t="s">
        <v>93</v>
      </c>
      <c r="B86" s="3" t="s">
        <v>163</v>
      </c>
      <c r="C86" s="27">
        <v>90</v>
      </c>
    </row>
    <row r="87" spans="1:3">
      <c r="B87" s="3" t="s">
        <v>94</v>
      </c>
      <c r="C87" s="27">
        <v>90</v>
      </c>
    </row>
    <row r="88" spans="1:3">
      <c r="B88" s="3" t="s">
        <v>95</v>
      </c>
      <c r="C88" s="27">
        <v>90</v>
      </c>
    </row>
    <row r="89" spans="1:3">
      <c r="B89" s="3" t="s">
        <v>96</v>
      </c>
      <c r="C89" s="27">
        <v>90</v>
      </c>
    </row>
    <row r="90" spans="1:3">
      <c r="B90" s="3" t="s">
        <v>97</v>
      </c>
      <c r="C90" s="27">
        <v>90</v>
      </c>
    </row>
    <row r="91" spans="1:3">
      <c r="B91" s="3" t="s">
        <v>98</v>
      </c>
      <c r="C91" s="27">
        <v>90</v>
      </c>
    </row>
    <row r="92" spans="1:3">
      <c r="B92" s="3" t="s">
        <v>99</v>
      </c>
      <c r="C92" s="27">
        <v>90</v>
      </c>
    </row>
    <row r="93" spans="1:3">
      <c r="B93" s="3" t="s">
        <v>100</v>
      </c>
      <c r="C93" s="27">
        <v>180</v>
      </c>
    </row>
    <row r="94" spans="1:3">
      <c r="B94" s="3" t="s">
        <v>101</v>
      </c>
      <c r="C94" s="27">
        <v>310</v>
      </c>
    </row>
    <row r="95" spans="1:3">
      <c r="B95" s="3" t="s">
        <v>102</v>
      </c>
      <c r="C95" s="27">
        <v>510</v>
      </c>
    </row>
    <row r="96" spans="1:3">
      <c r="B96" s="3" t="s">
        <v>103</v>
      </c>
      <c r="C96" s="27">
        <v>750</v>
      </c>
    </row>
    <row r="97" spans="1:3">
      <c r="B97" s="3" t="s">
        <v>104</v>
      </c>
      <c r="C97" s="27">
        <v>1180</v>
      </c>
    </row>
    <row r="98" spans="1:3">
      <c r="B98" s="3" t="s">
        <v>105</v>
      </c>
      <c r="C98" s="27">
        <v>1860</v>
      </c>
    </row>
    <row r="99" spans="1:3">
      <c r="B99" s="3" t="s">
        <v>106</v>
      </c>
      <c r="C99" s="27">
        <v>2720</v>
      </c>
    </row>
    <row r="100" spans="1:3">
      <c r="B100" s="3" t="s">
        <v>107</v>
      </c>
      <c r="C100" s="27">
        <v>3670</v>
      </c>
    </row>
    <row r="101" spans="1:3">
      <c r="B101" s="3" t="s">
        <v>108</v>
      </c>
      <c r="C101" s="27">
        <v>4870</v>
      </c>
    </row>
    <row r="102" spans="1:3">
      <c r="B102" s="3" t="s">
        <v>109</v>
      </c>
      <c r="C102" s="27">
        <v>6710</v>
      </c>
    </row>
    <row r="103" spans="1:3">
      <c r="B103" s="3" t="s">
        <v>110</v>
      </c>
      <c r="C103" s="27">
        <v>9580</v>
      </c>
    </row>
    <row r="104" spans="1:3">
      <c r="A104" s="3" t="s">
        <v>111</v>
      </c>
      <c r="B104" s="3" t="s">
        <v>164</v>
      </c>
      <c r="C104" s="27">
        <v>190</v>
      </c>
    </row>
    <row r="105" spans="1:3">
      <c r="B105" s="3" t="s">
        <v>112</v>
      </c>
      <c r="C105" s="27">
        <v>190</v>
      </c>
    </row>
    <row r="106" spans="1:3">
      <c r="B106" s="3" t="s">
        <v>113</v>
      </c>
      <c r="C106" s="27">
        <v>190</v>
      </c>
    </row>
    <row r="107" spans="1:3">
      <c r="B107" s="3" t="s">
        <v>114</v>
      </c>
      <c r="C107" s="27">
        <v>190</v>
      </c>
    </row>
    <row r="108" spans="1:3">
      <c r="B108" s="3" t="s">
        <v>115</v>
      </c>
      <c r="C108" s="27">
        <v>190</v>
      </c>
    </row>
    <row r="109" spans="1:3">
      <c r="B109" s="3" t="s">
        <v>116</v>
      </c>
      <c r="C109" s="27">
        <v>190</v>
      </c>
    </row>
    <row r="110" spans="1:3">
      <c r="B110" s="3" t="s">
        <v>117</v>
      </c>
      <c r="C110" s="27">
        <v>190</v>
      </c>
    </row>
    <row r="111" spans="1:3">
      <c r="B111" s="3" t="s">
        <v>118</v>
      </c>
      <c r="C111" s="27">
        <v>360</v>
      </c>
    </row>
    <row r="112" spans="1:3">
      <c r="B112" s="3" t="s">
        <v>119</v>
      </c>
      <c r="C112" s="27">
        <v>610</v>
      </c>
    </row>
    <row r="113" spans="1:3">
      <c r="B113" s="3" t="s">
        <v>120</v>
      </c>
      <c r="C113" s="27">
        <v>1010</v>
      </c>
    </row>
    <row r="114" spans="1:3">
      <c r="B114" s="3" t="s">
        <v>121</v>
      </c>
      <c r="C114" s="27">
        <v>1500</v>
      </c>
    </row>
    <row r="115" spans="1:3">
      <c r="B115" s="3" t="s">
        <v>122</v>
      </c>
      <c r="C115" s="27">
        <v>2350</v>
      </c>
    </row>
    <row r="116" spans="1:3">
      <c r="B116" s="3" t="s">
        <v>123</v>
      </c>
      <c r="C116" s="27">
        <v>3720</v>
      </c>
    </row>
    <row r="117" spans="1:3">
      <c r="B117" s="3" t="s">
        <v>124</v>
      </c>
      <c r="C117" s="27">
        <v>5440</v>
      </c>
    </row>
    <row r="118" spans="1:3">
      <c r="B118" s="3" t="s">
        <v>125</v>
      </c>
      <c r="C118" s="27">
        <v>7340</v>
      </c>
    </row>
    <row r="119" spans="1:3">
      <c r="B119" s="3" t="s">
        <v>126</v>
      </c>
      <c r="C119" s="27">
        <v>9740</v>
      </c>
    </row>
    <row r="120" spans="1:3">
      <c r="B120" s="3" t="s">
        <v>127</v>
      </c>
      <c r="C120" s="27">
        <v>13430</v>
      </c>
    </row>
    <row r="121" spans="1:3">
      <c r="B121" s="3" t="s">
        <v>128</v>
      </c>
      <c r="C121" s="27">
        <v>19150</v>
      </c>
    </row>
    <row r="122" spans="1:3">
      <c r="A122" s="3" t="s">
        <v>129</v>
      </c>
      <c r="B122" s="3" t="s">
        <v>165</v>
      </c>
      <c r="C122" s="27">
        <v>310</v>
      </c>
    </row>
    <row r="123" spans="1:3">
      <c r="B123" s="3" t="s">
        <v>130</v>
      </c>
      <c r="C123" s="27">
        <v>110</v>
      </c>
    </row>
    <row r="124" spans="1:3">
      <c r="B124" s="3" t="s">
        <v>131</v>
      </c>
      <c r="C124" s="27">
        <v>100</v>
      </c>
    </row>
    <row r="125" spans="1:3">
      <c r="B125" s="3" t="s">
        <v>132</v>
      </c>
      <c r="C125" s="27">
        <v>210</v>
      </c>
    </row>
    <row r="126" spans="1:3">
      <c r="B126" s="3" t="s">
        <v>133</v>
      </c>
      <c r="C126" s="27">
        <v>350</v>
      </c>
    </row>
    <row r="127" spans="1:3">
      <c r="B127" s="3" t="s">
        <v>134</v>
      </c>
      <c r="C127" s="27">
        <v>520</v>
      </c>
    </row>
    <row r="128" spans="1:3">
      <c r="B128" s="3" t="s">
        <v>135</v>
      </c>
      <c r="C128" s="27">
        <v>570</v>
      </c>
    </row>
    <row r="129" spans="1:3">
      <c r="B129" s="3" t="s">
        <v>136</v>
      </c>
      <c r="C129" s="27">
        <v>510</v>
      </c>
    </row>
    <row r="130" spans="1:3">
      <c r="B130" s="3" t="s">
        <v>137</v>
      </c>
      <c r="C130" s="27">
        <v>550</v>
      </c>
    </row>
    <row r="131" spans="1:3">
      <c r="B131" s="3" t="s">
        <v>138</v>
      </c>
      <c r="C131" s="27">
        <v>680</v>
      </c>
    </row>
    <row r="132" spans="1:3">
      <c r="B132" s="3" t="s">
        <v>139</v>
      </c>
      <c r="C132" s="27">
        <v>900</v>
      </c>
    </row>
    <row r="133" spans="1:3">
      <c r="B133" s="3" t="s">
        <v>140</v>
      </c>
      <c r="C133" s="27">
        <v>1230</v>
      </c>
    </row>
    <row r="134" spans="1:3">
      <c r="B134" s="3" t="s">
        <v>141</v>
      </c>
      <c r="C134" s="27">
        <v>1420</v>
      </c>
    </row>
    <row r="135" spans="1:3">
      <c r="B135" s="3" t="s">
        <v>142</v>
      </c>
      <c r="C135" s="27">
        <v>1490</v>
      </c>
    </row>
    <row r="136" spans="1:3">
      <c r="B136" s="3" t="s">
        <v>143</v>
      </c>
      <c r="C136" s="27">
        <v>1990</v>
      </c>
    </row>
    <row r="137" spans="1:3">
      <c r="B137" s="3" t="s">
        <v>144</v>
      </c>
      <c r="C137" s="27">
        <v>3200</v>
      </c>
    </row>
    <row r="138" spans="1:3">
      <c r="B138" s="3" t="s">
        <v>145</v>
      </c>
      <c r="C138" s="27">
        <v>3850</v>
      </c>
    </row>
    <row r="139" spans="1:3">
      <c r="B139" s="3" t="s">
        <v>146</v>
      </c>
      <c r="C139" s="27">
        <v>6170</v>
      </c>
    </row>
    <row r="140" spans="1:3">
      <c r="A140" s="3" t="s">
        <v>147</v>
      </c>
      <c r="B140" s="54">
        <v>111</v>
      </c>
      <c r="C140" s="27">
        <v>40</v>
      </c>
    </row>
    <row r="141" spans="1:3">
      <c r="A141" s="3" t="s">
        <v>53</v>
      </c>
      <c r="B141" s="3" t="s">
        <v>53</v>
      </c>
      <c r="C141" s="27">
        <v>110</v>
      </c>
    </row>
    <row r="142" spans="1:3">
      <c r="A142" s="3" t="s">
        <v>148</v>
      </c>
      <c r="B142" s="3" t="s">
        <v>148</v>
      </c>
      <c r="C142" s="27">
        <v>10</v>
      </c>
    </row>
    <row r="143" spans="1:3">
      <c r="A143" s="3" t="s">
        <v>149</v>
      </c>
      <c r="B143" s="3" t="s">
        <v>149</v>
      </c>
      <c r="C143" s="27">
        <v>20</v>
      </c>
    </row>
    <row r="144" spans="1:3">
      <c r="A144" s="3" t="s">
        <v>150</v>
      </c>
      <c r="B144" s="3" t="s">
        <v>150</v>
      </c>
      <c r="C144" s="27">
        <v>70</v>
      </c>
    </row>
    <row r="145" spans="1:3">
      <c r="A145" s="3" t="s">
        <v>151</v>
      </c>
      <c r="B145" s="3" t="s">
        <v>151</v>
      </c>
      <c r="C145" s="27">
        <v>100</v>
      </c>
    </row>
    <row r="146" spans="1:3">
      <c r="A146" s="3" t="s">
        <v>152</v>
      </c>
      <c r="B146" s="3" t="s">
        <v>152</v>
      </c>
      <c r="C146" s="27">
        <v>160</v>
      </c>
    </row>
    <row r="147" spans="1:3">
      <c r="A147" s="3" t="s">
        <v>153</v>
      </c>
      <c r="B147" s="54">
        <v>42</v>
      </c>
      <c r="C147" s="27">
        <v>90</v>
      </c>
    </row>
    <row r="148" spans="1:3">
      <c r="A148" s="3" t="s">
        <v>154</v>
      </c>
      <c r="B148" s="3" t="s">
        <v>154</v>
      </c>
      <c r="C148" s="27">
        <v>390</v>
      </c>
    </row>
    <row r="149" spans="1:3">
      <c r="A149" s="3" t="s">
        <v>155</v>
      </c>
      <c r="B149" s="3" t="s">
        <v>155</v>
      </c>
      <c r="C149" s="27">
        <v>770</v>
      </c>
    </row>
    <row r="150" spans="1:3">
      <c r="A150" s="3" t="s">
        <v>156</v>
      </c>
      <c r="B150" s="3" t="s">
        <v>156</v>
      </c>
      <c r="C150" s="27">
        <v>1160</v>
      </c>
    </row>
    <row r="151" spans="1:3">
      <c r="A151" s="3" t="s">
        <v>157</v>
      </c>
      <c r="B151" s="3" t="s">
        <v>157</v>
      </c>
      <c r="C151" s="27">
        <v>10</v>
      </c>
    </row>
    <row r="152" spans="1:3">
      <c r="A152" s="3" t="s">
        <v>158</v>
      </c>
      <c r="B152" s="3" t="s">
        <v>158</v>
      </c>
      <c r="C152" s="27">
        <v>200</v>
      </c>
    </row>
  </sheetData>
  <sheetProtection algorithmName="SHA-512" hashValue="/yoI0EybetzXoVOPtqWnk86rTsXiqK5OaH3ATWdGm0q9UJBVRVhYocKYmp9UsIWqhy35M8eClw+TtwZqzWDmow==" saltValue="9nzB0fxZrpLiKii+YQylCg==" spinCount="100000" sheet="1" objects="1" scenarios="1"/>
  <phoneticPr fontId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B7F13578CA4822469F8A79743A2F3CA4" ma:contentTypeVersion="5" ma:contentTypeDescription="新しいドキュメントを作成します。" ma:contentTypeScope="" ma:versionID="ccdccc0640a104fd4058dd0fbe598ad6">
  <xsd:schema xmlns:xsd="http://www.w3.org/2001/XMLSchema" xmlns:xs="http://www.w3.org/2001/XMLSchema" xmlns:p="http://schemas.microsoft.com/office/2006/metadata/properties" xmlns:ns3="17b7a2ce-a7fe-4482-b909-f1ab64f255f6" xmlns:ns4="d925574d-1525-4e04-82e6-6e8920dbaa38" targetNamespace="http://schemas.microsoft.com/office/2006/metadata/properties" ma:root="true" ma:fieldsID="86553e513b02e0907994d5a699648e03" ns3:_="" ns4:_="">
    <xsd:import namespace="17b7a2ce-a7fe-4482-b909-f1ab64f255f6"/>
    <xsd:import namespace="d925574d-1525-4e04-82e6-6e8920dbaa3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b7a2ce-a7fe-4482-b909-f1ab64f255f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25574d-1525-4e04-82e6-6e8920dbaa3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共有のヒントのハッシュ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0286F09-E6D9-4B11-9D2C-EC5FE3BC9DE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6A52100-2CF1-4487-9232-97C683AF5D4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7b7a2ce-a7fe-4482-b909-f1ab64f255f6"/>
    <ds:schemaRef ds:uri="d925574d-1525-4e04-82e6-6e8920dbaa3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FF91BEF-151E-41AE-ABD4-B41FFFB3D9A4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17b7a2ce-a7fe-4482-b909-f1ab64f255f6"/>
    <ds:schemaRef ds:uri="http://schemas.openxmlformats.org/package/2006/metadata/core-properties"/>
    <ds:schemaRef ds:uri="http://schemas.microsoft.com/office/2006/documentManagement/types"/>
    <ds:schemaRef ds:uri="d925574d-1525-4e04-82e6-6e8920dbaa38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保険料試算シート</vt:lpstr>
      <vt:lpstr>【ご参考】プランおよびオプションのセット番号一覧</vt:lpstr>
      <vt:lpstr>保険料Data</vt:lpstr>
      <vt:lpstr>保険料試算シート!Print_Area</vt:lpstr>
    </vt:vector>
  </TitlesOfParts>
  <Company>同和火災海上保険株式会社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原　裕道</dc:creator>
  <cp:lastModifiedBy>原　裕道（かたばみ）</cp:lastModifiedBy>
  <cp:lastPrinted>2025-10-16T04:02:07Z</cp:lastPrinted>
  <dcterms:created xsi:type="dcterms:W3CDTF">2002-01-22T09:22:38Z</dcterms:created>
  <dcterms:modified xsi:type="dcterms:W3CDTF">2025-10-16T04:09:59Z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0x010100B7F13578CA4822469F8A79743A2F3CA4</vt:lpwstr>
  </property>
</Properties>
</file>